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sh.Kulkarni\Desktop\DDB\Repos\ddb-jupyter\Notebooks\Templates\Mechanical Basis of Design\"/>
    </mc:Choice>
  </mc:AlternateContent>
  <xr:revisionPtr revIDLastSave="0" documentId="13_ncr:1_{71D675DF-A032-49AC-B282-5A3F6FDC1951}" xr6:coauthVersionLast="47" xr6:coauthVersionMax="47" xr10:uidLastSave="{00000000-0000-0000-0000-000000000000}"/>
  <bookViews>
    <workbookView xWindow="-120" yWindow="-16320" windowWidth="29040" windowHeight="16440" firstSheet="1" activeTab="5" xr2:uid="{00000000-000D-0000-FFFF-FFFF00000000}"/>
  </bookViews>
  <sheets>
    <sheet name="data model" sheetId="12" state="hidden" r:id="rId1"/>
    <sheet name="Instructions" sheetId="37" r:id="rId2"/>
    <sheet name="DDB Bulk Upload Settings" sheetId="38" r:id="rId3"/>
    <sheet name="Project Parameters" sheetId="23" r:id="rId4"/>
    <sheet name="Space Type Parameters" sheetId="40" r:id="rId5"/>
    <sheet name="System Parameters" sheetId="42" r:id="rId6"/>
    <sheet name="Sub System Parameters" sheetId="41" r:id="rId7"/>
    <sheet name="Product Type Parameters" sheetId="39" r:id="rId8"/>
    <sheet name="Room Type List" sheetId="35" state="hidden" r:id="rId9"/>
    <sheet name="Building Envelope Types" sheetId="36" state="hidden" r:id="rId10"/>
    <sheet name="Building Envelope Parameters" sheetId="43" r:id="rId11"/>
    <sheet name="Dropdown Lists" sheetId="17" r:id="rId12"/>
    <sheet name="assets" sheetId="2" state="hidden" r:id="rId13"/>
    <sheet name="parameters" sheetId="7" state="hidden" r:id="rId14"/>
    <sheet name="Sheet4" sheetId="15" state="hidden" r:id="rId15"/>
    <sheet name="Sheet5" sheetId="16" state="hidden" r:id="rId16"/>
    <sheet name="Sheet1" sheetId="11" state="hidden" r:id="rId17"/>
    <sheet name="CSVs pars nodes and edges" sheetId="3" state="hidden" r:id="rId18"/>
    <sheet name="Sheet2" sheetId="14" state="hidden" r:id="rId19"/>
    <sheet name="CSVs par sets" sheetId="4" state="hidden" r:id="rId20"/>
    <sheet name="instance and types" sheetId="8" state="hidden" r:id="rId21"/>
    <sheet name="parameters FULL" sheetId="1" state="hidden" r:id="rId22"/>
    <sheet name="Report Placeholders" sheetId="6" state="hidden" r:id="rId23"/>
    <sheet name="Sheet3" sheetId="10" state="hidden" r:id="rId24"/>
  </sheets>
  <externalReferences>
    <externalReference r:id="rId25"/>
  </externalReferences>
  <definedNames>
    <definedName name="_xlnm._FilterDatabase" localSheetId="19" hidden="1">'CSVs par sets'!$P$2:$V$2</definedName>
    <definedName name="_xlnm._FilterDatabase" localSheetId="17" hidden="1">'CSVs pars nodes and edges'!$U$2:$AG$279</definedName>
    <definedName name="_xlnm._FilterDatabase" localSheetId="20" hidden="1">'instance and types'!$A$1:$B$234</definedName>
    <definedName name="_xlnm._FilterDatabase" localSheetId="13" hidden="1">parameters!$A$1:$AP$289</definedName>
    <definedName name="_xlnm._FilterDatabase" localSheetId="21" hidden="1">'parameters FULL'!$B$1:$V$222</definedName>
    <definedName name="_xlnm.Criteria" localSheetId="17">'CSVs pars nodes and edges'!$D$2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0" i="23" l="1"/>
  <c r="F71" i="23" s="1"/>
  <c r="C41" i="39"/>
  <c r="C40" i="39"/>
  <c r="C39" i="39"/>
  <c r="C38" i="39"/>
  <c r="C27" i="39"/>
  <c r="C26" i="39"/>
  <c r="C25" i="39"/>
  <c r="C24" i="39"/>
  <c r="C23" i="39"/>
  <c r="D12" i="39"/>
  <c r="C12" i="39"/>
  <c r="C11" i="39"/>
  <c r="C10" i="39"/>
  <c r="C9" i="39"/>
  <c r="C8" i="39"/>
  <c r="D41" i="39"/>
  <c r="D40" i="39"/>
  <c r="D39" i="39"/>
  <c r="D38" i="39"/>
  <c r="D11" i="39"/>
  <c r="D10" i="39"/>
  <c r="D9" i="39"/>
  <c r="D8" i="39"/>
  <c r="H23" i="39"/>
  <c r="H24" i="39"/>
  <c r="H9" i="39"/>
  <c r="H37" i="39"/>
  <c r="H38" i="39"/>
  <c r="H10" i="39"/>
  <c r="C19" i="42"/>
  <c r="C18" i="42"/>
  <c r="C24" i="43"/>
  <c r="C23" i="43"/>
  <c r="C19" i="43"/>
  <c r="C18" i="43"/>
  <c r="C14" i="43"/>
  <c r="C13" i="43"/>
  <c r="C13" i="42" l="1"/>
  <c r="C12" i="42"/>
  <c r="A18" i="42"/>
  <c r="A17" i="42"/>
  <c r="A15" i="42"/>
  <c r="A11" i="42"/>
  <c r="C13" i="40"/>
  <c r="C14" i="40"/>
  <c r="C16" i="40"/>
  <c r="A17" i="40"/>
  <c r="C17" i="40"/>
  <c r="A18" i="40"/>
  <c r="C18" i="40"/>
  <c r="A19" i="40"/>
  <c r="C19" i="40"/>
  <c r="A20" i="40"/>
  <c r="C20" i="40"/>
  <c r="C21" i="40"/>
  <c r="C23" i="40"/>
  <c r="C24" i="40"/>
  <c r="C25" i="40"/>
  <c r="A26" i="40"/>
  <c r="C26" i="40"/>
  <c r="A27" i="40"/>
  <c r="C27" i="40"/>
  <c r="A28" i="40"/>
  <c r="C28" i="40"/>
  <c r="A29" i="40"/>
  <c r="C29" i="40"/>
  <c r="C30" i="40"/>
  <c r="C31" i="40"/>
  <c r="C33" i="40"/>
  <c r="C34" i="40"/>
  <c r="A35" i="40"/>
  <c r="C35" i="40"/>
  <c r="A36" i="40"/>
  <c r="C36" i="40"/>
  <c r="A38" i="40"/>
  <c r="C38" i="40"/>
  <c r="A39" i="40"/>
  <c r="C39" i="40"/>
  <c r="C40" i="40"/>
  <c r="C41" i="40"/>
  <c r="C42" i="40"/>
  <c r="C43" i="40"/>
  <c r="A44" i="40"/>
  <c r="C44" i="40"/>
  <c r="C7" i="40"/>
  <c r="C9" i="40"/>
  <c r="C10" i="40"/>
  <c r="C11" i="40"/>
  <c r="C12" i="40"/>
  <c r="C6" i="40"/>
  <c r="A105" i="23"/>
  <c r="A107" i="23"/>
  <c r="A108" i="23"/>
  <c r="A109" i="23"/>
  <c r="A110" i="23"/>
  <c r="A111" i="23"/>
  <c r="A112" i="23"/>
  <c r="A114" i="23"/>
  <c r="A116" i="23"/>
  <c r="A117" i="23"/>
  <c r="A118" i="23"/>
  <c r="A104" i="23"/>
  <c r="A19" i="42" s="1"/>
  <c r="C118" i="23"/>
  <c r="C117" i="23"/>
  <c r="C116" i="23"/>
  <c r="C114" i="23"/>
  <c r="C112" i="23"/>
  <c r="C111" i="23"/>
  <c r="C110" i="23"/>
  <c r="C109" i="23"/>
  <c r="C108" i="23"/>
  <c r="C107" i="23"/>
  <c r="C105" i="23"/>
  <c r="C99" i="6"/>
  <c r="C93" i="6"/>
  <c r="N222" i="1"/>
  <c r="J222" i="1"/>
  <c r="F222" i="1"/>
  <c r="N221" i="1"/>
  <c r="N220" i="1"/>
  <c r="N219" i="1"/>
  <c r="N218" i="1"/>
  <c r="N217" i="1"/>
  <c r="N216" i="1"/>
  <c r="J216" i="1"/>
  <c r="F216" i="1"/>
  <c r="N215" i="1"/>
  <c r="J215" i="1"/>
  <c r="F215" i="1"/>
  <c r="N214" i="1"/>
  <c r="J214" i="1"/>
  <c r="F214" i="1"/>
  <c r="N213" i="1"/>
  <c r="J213" i="1"/>
  <c r="F213" i="1"/>
  <c r="N212" i="1"/>
  <c r="J212" i="1"/>
  <c r="F212" i="1"/>
  <c r="N211" i="1"/>
  <c r="J211" i="1"/>
  <c r="F211" i="1"/>
  <c r="N210" i="1"/>
  <c r="J210" i="1"/>
  <c r="F210" i="1"/>
  <c r="N209" i="1"/>
  <c r="J209" i="1"/>
  <c r="F209" i="1"/>
  <c r="N208" i="1"/>
  <c r="J208" i="1"/>
  <c r="F208" i="1"/>
  <c r="N207" i="1"/>
  <c r="J207" i="1"/>
  <c r="F207" i="1"/>
  <c r="N206" i="1"/>
  <c r="J206" i="1"/>
  <c r="F206" i="1"/>
  <c r="N205" i="1"/>
  <c r="J205" i="1"/>
  <c r="F205" i="1"/>
  <c r="N204" i="1"/>
  <c r="J204" i="1"/>
  <c r="F204" i="1"/>
  <c r="N203" i="1"/>
  <c r="J203" i="1"/>
  <c r="F203" i="1"/>
  <c r="N202" i="1"/>
  <c r="J202" i="1"/>
  <c r="F202" i="1"/>
  <c r="N201" i="1"/>
  <c r="J201" i="1"/>
  <c r="F201" i="1"/>
  <c r="N200" i="1"/>
  <c r="J200" i="1"/>
  <c r="F200" i="1"/>
  <c r="N199" i="1"/>
  <c r="J199" i="1"/>
  <c r="F199" i="1"/>
  <c r="N198" i="1"/>
  <c r="J198" i="1"/>
  <c r="F198" i="1"/>
  <c r="N197" i="1"/>
  <c r="J197" i="1"/>
  <c r="F197" i="1"/>
  <c r="N196" i="1"/>
  <c r="J196" i="1"/>
  <c r="F196" i="1"/>
  <c r="N195" i="1"/>
  <c r="J195" i="1"/>
  <c r="F195" i="1"/>
  <c r="N194" i="1"/>
  <c r="J194" i="1"/>
  <c r="F194" i="1"/>
  <c r="N193" i="1"/>
  <c r="J193" i="1"/>
  <c r="F193" i="1"/>
  <c r="N192" i="1"/>
  <c r="J192" i="1"/>
  <c r="F192" i="1"/>
  <c r="N191" i="1"/>
  <c r="J191" i="1"/>
  <c r="F191" i="1"/>
  <c r="N190" i="1"/>
  <c r="J190" i="1"/>
  <c r="F190" i="1"/>
  <c r="N189" i="1"/>
  <c r="J189" i="1"/>
  <c r="F189" i="1"/>
  <c r="N188" i="1"/>
  <c r="J188" i="1"/>
  <c r="F188" i="1"/>
  <c r="N187" i="1"/>
  <c r="J187" i="1"/>
  <c r="F187" i="1"/>
  <c r="N186" i="1"/>
  <c r="J186" i="1"/>
  <c r="F186" i="1"/>
  <c r="N185" i="1"/>
  <c r="J185" i="1"/>
  <c r="F185" i="1"/>
  <c r="N184" i="1"/>
  <c r="J184" i="1"/>
  <c r="F184" i="1"/>
  <c r="N183" i="1"/>
  <c r="J183" i="1"/>
  <c r="F183" i="1"/>
  <c r="N182" i="1"/>
  <c r="J182" i="1"/>
  <c r="F182" i="1"/>
  <c r="N181" i="1"/>
  <c r="J181" i="1"/>
  <c r="F181" i="1"/>
  <c r="N180" i="1"/>
  <c r="J180" i="1"/>
  <c r="F180" i="1"/>
  <c r="N179" i="1"/>
  <c r="J179" i="1"/>
  <c r="F179" i="1"/>
  <c r="N178" i="1"/>
  <c r="J178" i="1"/>
  <c r="F178" i="1"/>
  <c r="N177" i="1"/>
  <c r="J177" i="1"/>
  <c r="F177" i="1"/>
  <c r="N176" i="1"/>
  <c r="J176" i="1"/>
  <c r="F176" i="1"/>
  <c r="N175" i="1"/>
  <c r="J175" i="1"/>
  <c r="F175" i="1"/>
  <c r="N174" i="1"/>
  <c r="J174" i="1"/>
  <c r="F174" i="1"/>
  <c r="N173" i="1"/>
  <c r="J173" i="1"/>
  <c r="F173" i="1"/>
  <c r="N172" i="1"/>
  <c r="J172" i="1"/>
  <c r="F172" i="1"/>
  <c r="N171" i="1"/>
  <c r="J171" i="1"/>
  <c r="F171" i="1"/>
  <c r="N170" i="1"/>
  <c r="J170" i="1"/>
  <c r="F170" i="1"/>
  <c r="N169" i="1"/>
  <c r="J169" i="1"/>
  <c r="F169" i="1"/>
  <c r="N168" i="1"/>
  <c r="J168" i="1"/>
  <c r="F168" i="1"/>
  <c r="N167" i="1"/>
  <c r="J167" i="1"/>
  <c r="F167" i="1"/>
  <c r="N166" i="1"/>
  <c r="J166" i="1"/>
  <c r="F166" i="1"/>
  <c r="N165" i="1"/>
  <c r="J165" i="1"/>
  <c r="F165" i="1"/>
  <c r="N164" i="1"/>
  <c r="J164" i="1"/>
  <c r="F164" i="1"/>
  <c r="N163" i="1"/>
  <c r="J163" i="1"/>
  <c r="F163" i="1"/>
  <c r="N162" i="1"/>
  <c r="J162" i="1"/>
  <c r="F162" i="1"/>
  <c r="N161" i="1"/>
  <c r="J161" i="1"/>
  <c r="F161" i="1"/>
  <c r="N160" i="1"/>
  <c r="J160" i="1"/>
  <c r="F160" i="1"/>
  <c r="N159" i="1"/>
  <c r="J159" i="1"/>
  <c r="F159" i="1"/>
  <c r="N158" i="1"/>
  <c r="J158" i="1"/>
  <c r="F158" i="1"/>
  <c r="N157" i="1"/>
  <c r="J157" i="1"/>
  <c r="F157" i="1"/>
  <c r="N156" i="1"/>
  <c r="J156" i="1"/>
  <c r="F156" i="1"/>
  <c r="N155" i="1"/>
  <c r="J155" i="1"/>
  <c r="F155" i="1"/>
  <c r="N154" i="1"/>
  <c r="J154" i="1"/>
  <c r="F154" i="1"/>
  <c r="N153" i="1"/>
  <c r="J153" i="1"/>
  <c r="F153" i="1"/>
  <c r="N152" i="1"/>
  <c r="J152" i="1"/>
  <c r="F152" i="1"/>
  <c r="N151" i="1"/>
  <c r="J151" i="1"/>
  <c r="F151" i="1"/>
  <c r="N150" i="1"/>
  <c r="J150" i="1"/>
  <c r="F150" i="1"/>
  <c r="N149" i="1"/>
  <c r="J149" i="1"/>
  <c r="F149" i="1"/>
  <c r="N148" i="1"/>
  <c r="J148" i="1"/>
  <c r="F148" i="1"/>
  <c r="N147" i="1"/>
  <c r="J147" i="1"/>
  <c r="F147" i="1"/>
  <c r="N146" i="1"/>
  <c r="J146" i="1"/>
  <c r="F146" i="1"/>
  <c r="N145" i="1"/>
  <c r="J145" i="1"/>
  <c r="F145" i="1"/>
  <c r="N144" i="1"/>
  <c r="J144" i="1"/>
  <c r="F144" i="1"/>
  <c r="N143" i="1"/>
  <c r="J143" i="1"/>
  <c r="F143" i="1"/>
  <c r="N142" i="1"/>
  <c r="J142" i="1"/>
  <c r="F142" i="1"/>
  <c r="N141" i="1"/>
  <c r="J141" i="1"/>
  <c r="F141" i="1"/>
  <c r="N140" i="1"/>
  <c r="J140" i="1"/>
  <c r="F140" i="1"/>
  <c r="N139" i="1"/>
  <c r="J139" i="1"/>
  <c r="F139" i="1"/>
  <c r="N138" i="1"/>
  <c r="J138" i="1"/>
  <c r="F138" i="1"/>
  <c r="N137" i="1"/>
  <c r="J137" i="1"/>
  <c r="F137" i="1"/>
  <c r="N136" i="1"/>
  <c r="J136" i="1"/>
  <c r="F136" i="1"/>
  <c r="N135" i="1"/>
  <c r="J135" i="1"/>
  <c r="F135" i="1"/>
  <c r="N134" i="1"/>
  <c r="J134" i="1"/>
  <c r="F134" i="1"/>
  <c r="N133" i="1"/>
  <c r="J133" i="1"/>
  <c r="F133" i="1"/>
  <c r="N132" i="1"/>
  <c r="J132" i="1"/>
  <c r="F132" i="1"/>
  <c r="N131" i="1"/>
  <c r="J131" i="1"/>
  <c r="F131" i="1"/>
  <c r="N130" i="1"/>
  <c r="J130" i="1"/>
  <c r="F130" i="1"/>
  <c r="N129" i="1"/>
  <c r="J129" i="1"/>
  <c r="F129" i="1"/>
  <c r="N128" i="1"/>
  <c r="J128" i="1"/>
  <c r="F128" i="1"/>
  <c r="N127" i="1"/>
  <c r="J127" i="1"/>
  <c r="F127" i="1"/>
  <c r="N126" i="1"/>
  <c r="J126" i="1"/>
  <c r="F126" i="1"/>
  <c r="N125" i="1"/>
  <c r="J125" i="1"/>
  <c r="F125" i="1"/>
  <c r="N124" i="1"/>
  <c r="J124" i="1"/>
  <c r="F124" i="1"/>
  <c r="N123" i="1"/>
  <c r="J123" i="1"/>
  <c r="F123" i="1"/>
  <c r="N122" i="1"/>
  <c r="J122" i="1"/>
  <c r="F122" i="1"/>
  <c r="N121" i="1"/>
  <c r="J121" i="1"/>
  <c r="F121" i="1"/>
  <c r="N120" i="1"/>
  <c r="J120" i="1"/>
  <c r="F120" i="1"/>
  <c r="N119" i="1"/>
  <c r="J119" i="1"/>
  <c r="F119" i="1"/>
  <c r="N118" i="1"/>
  <c r="J118" i="1"/>
  <c r="F118" i="1"/>
  <c r="N117" i="1"/>
  <c r="J117" i="1"/>
  <c r="F117" i="1"/>
  <c r="N116" i="1"/>
  <c r="J116" i="1"/>
  <c r="F116" i="1"/>
  <c r="N115" i="1"/>
  <c r="J115" i="1"/>
  <c r="F115" i="1"/>
  <c r="N114" i="1"/>
  <c r="J114" i="1"/>
  <c r="F114" i="1"/>
  <c r="N113" i="1"/>
  <c r="J113" i="1"/>
  <c r="F113" i="1"/>
  <c r="N112" i="1"/>
  <c r="J112" i="1"/>
  <c r="F112" i="1"/>
  <c r="N111" i="1"/>
  <c r="J111" i="1"/>
  <c r="F111" i="1"/>
  <c r="N110" i="1"/>
  <c r="J110" i="1"/>
  <c r="F110" i="1"/>
  <c r="N109" i="1"/>
  <c r="J109" i="1"/>
  <c r="F109" i="1"/>
  <c r="N108" i="1"/>
  <c r="J108" i="1"/>
  <c r="F108" i="1"/>
  <c r="N107" i="1"/>
  <c r="J107" i="1"/>
  <c r="F107" i="1"/>
  <c r="N105" i="1"/>
  <c r="J105" i="1"/>
  <c r="F105" i="1"/>
  <c r="N104" i="1"/>
  <c r="J104" i="1"/>
  <c r="F104" i="1"/>
  <c r="N103" i="1"/>
  <c r="J103" i="1"/>
  <c r="F103" i="1"/>
  <c r="N102" i="1"/>
  <c r="J102" i="1"/>
  <c r="F102" i="1"/>
  <c r="N101" i="1"/>
  <c r="J101" i="1"/>
  <c r="F101" i="1"/>
  <c r="N100" i="1"/>
  <c r="J100" i="1"/>
  <c r="F100" i="1"/>
  <c r="K99" i="1"/>
  <c r="N98" i="1"/>
  <c r="J98" i="1"/>
  <c r="F98" i="1"/>
  <c r="N97" i="1"/>
  <c r="J97" i="1"/>
  <c r="F97" i="1"/>
  <c r="N96" i="1"/>
  <c r="J96" i="1"/>
  <c r="F96" i="1"/>
  <c r="N95" i="1"/>
  <c r="J95" i="1"/>
  <c r="F95" i="1"/>
  <c r="N94" i="1"/>
  <c r="J94" i="1"/>
  <c r="F94" i="1"/>
  <c r="K93" i="1"/>
  <c r="N92" i="1"/>
  <c r="J92" i="1"/>
  <c r="F92" i="1"/>
  <c r="N91" i="1"/>
  <c r="J91" i="1"/>
  <c r="F91" i="1"/>
  <c r="N90" i="1"/>
  <c r="J90" i="1"/>
  <c r="F90" i="1"/>
  <c r="N89" i="1"/>
  <c r="J89" i="1"/>
  <c r="F89" i="1"/>
  <c r="N88" i="1"/>
  <c r="J88" i="1"/>
  <c r="F88" i="1"/>
  <c r="N86" i="1"/>
  <c r="J86" i="1"/>
  <c r="F86" i="1"/>
  <c r="N85" i="1"/>
  <c r="J85" i="1"/>
  <c r="F85" i="1"/>
  <c r="N84" i="1"/>
  <c r="J84" i="1"/>
  <c r="F84" i="1"/>
  <c r="N83" i="1"/>
  <c r="J83" i="1"/>
  <c r="F83" i="1"/>
  <c r="N82" i="1"/>
  <c r="J82" i="1"/>
  <c r="F82" i="1"/>
  <c r="N80" i="1"/>
  <c r="J80" i="1"/>
  <c r="F80" i="1"/>
  <c r="N79" i="1"/>
  <c r="J79" i="1"/>
  <c r="F79" i="1"/>
  <c r="N78" i="1"/>
  <c r="J78" i="1"/>
  <c r="F78" i="1"/>
  <c r="N77" i="1"/>
  <c r="J77" i="1"/>
  <c r="F77" i="1"/>
  <c r="N76" i="1"/>
  <c r="J76" i="1"/>
  <c r="F76" i="1"/>
  <c r="N75" i="1"/>
  <c r="J75" i="1"/>
  <c r="F75" i="1"/>
  <c r="N74" i="1"/>
  <c r="J74" i="1"/>
  <c r="F74" i="1"/>
  <c r="N73" i="1"/>
  <c r="J73" i="1"/>
  <c r="F73" i="1"/>
  <c r="N72" i="1"/>
  <c r="J72" i="1"/>
  <c r="F72" i="1"/>
  <c r="N71" i="1"/>
  <c r="J71" i="1"/>
  <c r="F71" i="1"/>
  <c r="N70" i="1"/>
  <c r="J70" i="1"/>
  <c r="F70" i="1"/>
  <c r="N69" i="1"/>
  <c r="J69" i="1"/>
  <c r="F69" i="1"/>
  <c r="N68" i="1"/>
  <c r="J68" i="1"/>
  <c r="F68" i="1"/>
  <c r="N67" i="1"/>
  <c r="J67" i="1"/>
  <c r="F67" i="1"/>
  <c r="N66" i="1"/>
  <c r="J66" i="1"/>
  <c r="F66" i="1"/>
  <c r="N65" i="1"/>
  <c r="J65" i="1"/>
  <c r="F65" i="1"/>
  <c r="N64" i="1"/>
  <c r="J64" i="1"/>
  <c r="F64" i="1"/>
  <c r="N63" i="1"/>
  <c r="J63" i="1"/>
  <c r="F63" i="1"/>
  <c r="N62" i="1"/>
  <c r="J62" i="1"/>
  <c r="F62" i="1"/>
  <c r="N61" i="1"/>
  <c r="J61" i="1"/>
  <c r="F61" i="1"/>
  <c r="N60" i="1"/>
  <c r="J60" i="1"/>
  <c r="F60" i="1"/>
  <c r="N59" i="1"/>
  <c r="J59" i="1"/>
  <c r="F59" i="1"/>
  <c r="N58" i="1"/>
  <c r="J58" i="1"/>
  <c r="F58" i="1"/>
  <c r="N57" i="1"/>
  <c r="J57" i="1"/>
  <c r="F57" i="1"/>
  <c r="N54" i="1"/>
  <c r="J54" i="1"/>
  <c r="F54" i="1"/>
  <c r="N53" i="1"/>
  <c r="J53" i="1"/>
  <c r="F53" i="1"/>
  <c r="N52" i="1"/>
  <c r="J52" i="1"/>
  <c r="F52" i="1"/>
  <c r="N51" i="1"/>
  <c r="J51" i="1"/>
  <c r="F51" i="1"/>
  <c r="N50" i="1"/>
  <c r="J50" i="1"/>
  <c r="F50" i="1"/>
  <c r="N49" i="1"/>
  <c r="J49" i="1"/>
  <c r="F49" i="1"/>
  <c r="N48" i="1"/>
  <c r="J48" i="1"/>
  <c r="F48" i="1"/>
  <c r="N47" i="1"/>
  <c r="J47" i="1"/>
  <c r="F47" i="1"/>
  <c r="N46" i="1"/>
  <c r="J46" i="1"/>
  <c r="F46" i="1"/>
  <c r="N45" i="1"/>
  <c r="J45" i="1"/>
  <c r="F45" i="1"/>
  <c r="N44" i="1"/>
  <c r="J44" i="1"/>
  <c r="F44" i="1"/>
  <c r="N43" i="1"/>
  <c r="J43" i="1"/>
  <c r="F43" i="1"/>
  <c r="N42" i="1"/>
  <c r="J42" i="1"/>
  <c r="F42" i="1"/>
  <c r="N41" i="1"/>
  <c r="J41" i="1"/>
  <c r="F41" i="1"/>
  <c r="N40" i="1"/>
  <c r="J40" i="1"/>
  <c r="F40" i="1"/>
  <c r="N39" i="1"/>
  <c r="J39" i="1"/>
  <c r="F39" i="1"/>
  <c r="N38" i="1"/>
  <c r="J38" i="1"/>
  <c r="F38" i="1"/>
  <c r="N37" i="1"/>
  <c r="J37" i="1"/>
  <c r="F37" i="1"/>
  <c r="N36" i="1"/>
  <c r="J36" i="1"/>
  <c r="F36" i="1"/>
  <c r="N35" i="1"/>
  <c r="J35" i="1"/>
  <c r="F35" i="1"/>
  <c r="N34" i="1"/>
  <c r="J34" i="1"/>
  <c r="F34" i="1"/>
  <c r="N33" i="1"/>
  <c r="J33" i="1"/>
  <c r="F33" i="1"/>
  <c r="N32" i="1"/>
  <c r="J32" i="1"/>
  <c r="F32" i="1"/>
  <c r="N31" i="1"/>
  <c r="J31" i="1"/>
  <c r="F31" i="1"/>
  <c r="N30" i="1"/>
  <c r="J30" i="1"/>
  <c r="F30" i="1"/>
  <c r="N29" i="1"/>
  <c r="J29" i="1"/>
  <c r="F29" i="1"/>
  <c r="N28" i="1"/>
  <c r="J28" i="1"/>
  <c r="F28" i="1"/>
  <c r="N27" i="1"/>
  <c r="J27" i="1"/>
  <c r="F27" i="1"/>
  <c r="N26" i="1"/>
  <c r="J26" i="1"/>
  <c r="F26" i="1"/>
  <c r="N25" i="1"/>
  <c r="J25" i="1"/>
  <c r="F25" i="1"/>
  <c r="N24" i="1"/>
  <c r="J24" i="1"/>
  <c r="F24" i="1"/>
  <c r="N23" i="1"/>
  <c r="J23" i="1"/>
  <c r="F23" i="1"/>
  <c r="N22" i="1"/>
  <c r="J22" i="1"/>
  <c r="F22" i="1"/>
  <c r="N21" i="1"/>
  <c r="J21" i="1"/>
  <c r="F21" i="1"/>
  <c r="N20" i="1"/>
  <c r="J20" i="1"/>
  <c r="F20" i="1"/>
  <c r="N19" i="1"/>
  <c r="J19" i="1"/>
  <c r="F19" i="1"/>
  <c r="N18" i="1"/>
  <c r="J18" i="1"/>
  <c r="F18" i="1"/>
  <c r="N17" i="1"/>
  <c r="J17" i="1"/>
  <c r="F17" i="1"/>
  <c r="N16" i="1"/>
  <c r="J16" i="1"/>
  <c r="F16" i="1"/>
  <c r="N15" i="1"/>
  <c r="J15" i="1"/>
  <c r="F15" i="1"/>
  <c r="N14" i="1"/>
  <c r="J14" i="1"/>
  <c r="F14" i="1"/>
  <c r="N13" i="1"/>
  <c r="J13" i="1"/>
  <c r="F13" i="1"/>
  <c r="N12" i="1"/>
  <c r="J12" i="1"/>
  <c r="F12" i="1"/>
  <c r="N11" i="1"/>
  <c r="J11" i="1"/>
  <c r="F11" i="1"/>
  <c r="N10" i="1"/>
  <c r="J10" i="1"/>
  <c r="F10" i="1"/>
  <c r="N9" i="1"/>
  <c r="J9" i="1"/>
  <c r="F9" i="1"/>
  <c r="N8" i="1"/>
  <c r="J8" i="1"/>
  <c r="F8" i="1"/>
  <c r="N7" i="1"/>
  <c r="J7" i="1"/>
  <c r="F7" i="1"/>
  <c r="N6" i="1"/>
  <c r="J6" i="1"/>
  <c r="F6" i="1"/>
  <c r="N5" i="1"/>
  <c r="J5" i="1"/>
  <c r="F5" i="1"/>
  <c r="J4" i="1"/>
  <c r="N3" i="1"/>
  <c r="J3" i="1"/>
  <c r="F3" i="1"/>
  <c r="N2" i="1"/>
  <c r="J2" i="1"/>
  <c r="F2" i="1"/>
  <c r="R29" i="4"/>
  <c r="Q29" i="4"/>
  <c r="K29" i="4"/>
  <c r="J29" i="4"/>
  <c r="I29" i="4"/>
  <c r="R28" i="4"/>
  <c r="Q28" i="4"/>
  <c r="K28" i="4"/>
  <c r="J28" i="4"/>
  <c r="I28" i="4"/>
  <c r="R27" i="4"/>
  <c r="Q27" i="4"/>
  <c r="K27" i="4"/>
  <c r="J27" i="4"/>
  <c r="I27" i="4"/>
  <c r="R26" i="4"/>
  <c r="Q26" i="4"/>
  <c r="K26" i="4"/>
  <c r="J26" i="4"/>
  <c r="I26" i="4"/>
  <c r="R25" i="4"/>
  <c r="Q25" i="4"/>
  <c r="K25" i="4"/>
  <c r="J25" i="4"/>
  <c r="I25" i="4"/>
  <c r="R24" i="4"/>
  <c r="Q24" i="4"/>
  <c r="K24" i="4"/>
  <c r="J24" i="4"/>
  <c r="I24" i="4"/>
  <c r="R23" i="4"/>
  <c r="Q23" i="4"/>
  <c r="K23" i="4"/>
  <c r="J23" i="4"/>
  <c r="I23" i="4"/>
  <c r="R22" i="4"/>
  <c r="Q22" i="4"/>
  <c r="K22" i="4"/>
  <c r="J22" i="4"/>
  <c r="I22" i="4"/>
  <c r="R21" i="4"/>
  <c r="Q21" i="4"/>
  <c r="K21" i="4"/>
  <c r="J21" i="4"/>
  <c r="I21" i="4"/>
  <c r="R20" i="4"/>
  <c r="Q20" i="4"/>
  <c r="K20" i="4"/>
  <c r="J20" i="4"/>
  <c r="I20" i="4"/>
  <c r="R19" i="4"/>
  <c r="Q19" i="4"/>
  <c r="K19" i="4"/>
  <c r="J19" i="4"/>
  <c r="I19" i="4"/>
  <c r="R18" i="4"/>
  <c r="Q18" i="4"/>
  <c r="K18" i="4"/>
  <c r="J18" i="4"/>
  <c r="I18" i="4"/>
  <c r="R17" i="4"/>
  <c r="Q17" i="4"/>
  <c r="K17" i="4"/>
  <c r="J17" i="4"/>
  <c r="I17" i="4"/>
  <c r="R16" i="4"/>
  <c r="Q16" i="4"/>
  <c r="K16" i="4"/>
  <c r="J16" i="4"/>
  <c r="I16" i="4"/>
  <c r="R15" i="4"/>
  <c r="Q15" i="4"/>
  <c r="K15" i="4"/>
  <c r="J15" i="4"/>
  <c r="I15" i="4"/>
  <c r="R14" i="4"/>
  <c r="Q14" i="4"/>
  <c r="K14" i="4"/>
  <c r="J14" i="4"/>
  <c r="I14" i="4"/>
  <c r="AI13" i="4"/>
  <c r="AH13" i="4"/>
  <c r="R13" i="4"/>
  <c r="Q13" i="4"/>
  <c r="K13" i="4"/>
  <c r="J13" i="4"/>
  <c r="I13" i="4"/>
  <c r="AE12" i="4"/>
  <c r="R12" i="4"/>
  <c r="Q12" i="4"/>
  <c r="K12" i="4"/>
  <c r="J12" i="4"/>
  <c r="I12" i="4"/>
  <c r="AE11" i="4"/>
  <c r="R11" i="4"/>
  <c r="Q11" i="4"/>
  <c r="K11" i="4"/>
  <c r="J11" i="4"/>
  <c r="I11" i="4"/>
  <c r="AE10" i="4"/>
  <c r="R10" i="4"/>
  <c r="Q10" i="4"/>
  <c r="K10" i="4"/>
  <c r="J10" i="4"/>
  <c r="I10" i="4"/>
  <c r="AE9" i="4"/>
  <c r="R9" i="4"/>
  <c r="Q9" i="4"/>
  <c r="K9" i="4"/>
  <c r="J9" i="4"/>
  <c r="I9" i="4"/>
  <c r="AE8" i="4"/>
  <c r="R8" i="4"/>
  <c r="Q8" i="4"/>
  <c r="K8" i="4"/>
  <c r="J8" i="4"/>
  <c r="I8" i="4"/>
  <c r="AE7" i="4"/>
  <c r="R7" i="4"/>
  <c r="Q7" i="4"/>
  <c r="K7" i="4"/>
  <c r="J7" i="4"/>
  <c r="I7" i="4"/>
  <c r="AE6" i="4"/>
  <c r="R6" i="4"/>
  <c r="Q6" i="4"/>
  <c r="K6" i="4"/>
  <c r="J6" i="4"/>
  <c r="I6" i="4"/>
  <c r="AE5" i="4"/>
  <c r="R5" i="4"/>
  <c r="Q5" i="4"/>
  <c r="K5" i="4"/>
  <c r="J5" i="4"/>
  <c r="I5" i="4"/>
  <c r="AE4" i="4"/>
  <c r="R4" i="4"/>
  <c r="Q4" i="4"/>
  <c r="K4" i="4"/>
  <c r="J4" i="4"/>
  <c r="I4" i="4"/>
  <c r="AE3" i="4"/>
  <c r="R3" i="4"/>
  <c r="Q3" i="4"/>
  <c r="K3" i="4"/>
  <c r="J3" i="4"/>
  <c r="I3" i="4"/>
  <c r="CV92" i="3"/>
  <c r="DH46" i="3"/>
  <c r="DH45" i="3"/>
  <c r="DH44" i="3"/>
  <c r="BV44" i="3"/>
  <c r="BU44" i="3"/>
  <c r="BM44" i="3"/>
  <c r="BL44" i="3"/>
  <c r="BF44" i="3"/>
  <c r="AG44" i="3"/>
  <c r="Z44" i="3"/>
  <c r="Y44" i="3"/>
  <c r="W44" i="3"/>
  <c r="U44" i="3"/>
  <c r="Q44" i="3"/>
  <c r="P44" i="3"/>
  <c r="DH43" i="3"/>
  <c r="BV43" i="3"/>
  <c r="BU43" i="3"/>
  <c r="BM43" i="3"/>
  <c r="BL43" i="3"/>
  <c r="BF43" i="3"/>
  <c r="AG43" i="3"/>
  <c r="Z43" i="3"/>
  <c r="Y43" i="3"/>
  <c r="W43" i="3"/>
  <c r="U43" i="3"/>
  <c r="Q43" i="3"/>
  <c r="P43" i="3"/>
  <c r="DH42" i="3"/>
  <c r="BV42" i="3"/>
  <c r="BU42" i="3"/>
  <c r="BM42" i="3"/>
  <c r="BL42" i="3"/>
  <c r="BF42" i="3"/>
  <c r="AG42" i="3"/>
  <c r="Z42" i="3"/>
  <c r="Y42" i="3"/>
  <c r="W42" i="3"/>
  <c r="U42" i="3"/>
  <c r="Q42" i="3"/>
  <c r="P42" i="3"/>
  <c r="DH41" i="3"/>
  <c r="BV41" i="3"/>
  <c r="BU41" i="3"/>
  <c r="BM41" i="3"/>
  <c r="BL41" i="3"/>
  <c r="BF41" i="3"/>
  <c r="AG41" i="3"/>
  <c r="Z41" i="3"/>
  <c r="Y41" i="3"/>
  <c r="W41" i="3"/>
  <c r="U41" i="3"/>
  <c r="Q41" i="3"/>
  <c r="P41" i="3"/>
  <c r="DH40" i="3"/>
  <c r="BV40" i="3"/>
  <c r="BU40" i="3"/>
  <c r="BM40" i="3"/>
  <c r="BL40" i="3"/>
  <c r="BF40" i="3"/>
  <c r="AG40" i="3"/>
  <c r="Z40" i="3"/>
  <c r="Y40" i="3"/>
  <c r="W40" i="3"/>
  <c r="U40" i="3"/>
  <c r="Q40" i="3"/>
  <c r="P40" i="3"/>
  <c r="DH39" i="3"/>
  <c r="BV39" i="3"/>
  <c r="BU39" i="3"/>
  <c r="BM39" i="3"/>
  <c r="BL39" i="3"/>
  <c r="BF39" i="3"/>
  <c r="AG39" i="3"/>
  <c r="Z39" i="3"/>
  <c r="Y39" i="3"/>
  <c r="W39" i="3"/>
  <c r="U39" i="3"/>
  <c r="Q39" i="3"/>
  <c r="P39" i="3"/>
  <c r="DH38" i="3"/>
  <c r="BV38" i="3"/>
  <c r="BU38" i="3"/>
  <c r="BM38" i="3"/>
  <c r="BL38" i="3"/>
  <c r="BF38" i="3"/>
  <c r="AG38" i="3"/>
  <c r="Z38" i="3"/>
  <c r="Y38" i="3"/>
  <c r="W38" i="3"/>
  <c r="U38" i="3"/>
  <c r="Q38" i="3"/>
  <c r="P38" i="3"/>
  <c r="DH37" i="3"/>
  <c r="BV37" i="3"/>
  <c r="BU37" i="3"/>
  <c r="BM37" i="3"/>
  <c r="BL37" i="3"/>
  <c r="BF37" i="3"/>
  <c r="AG37" i="3"/>
  <c r="Z37" i="3"/>
  <c r="Y37" i="3"/>
  <c r="W37" i="3"/>
  <c r="U37" i="3"/>
  <c r="Q37" i="3"/>
  <c r="P37" i="3"/>
  <c r="DH36" i="3"/>
  <c r="BV36" i="3"/>
  <c r="BU36" i="3"/>
  <c r="BM36" i="3"/>
  <c r="BL36" i="3"/>
  <c r="BF36" i="3"/>
  <c r="AG36" i="3"/>
  <c r="Z36" i="3"/>
  <c r="Y36" i="3"/>
  <c r="W36" i="3"/>
  <c r="U36" i="3"/>
  <c r="Q36" i="3"/>
  <c r="P36" i="3"/>
  <c r="DH35" i="3"/>
  <c r="BV35" i="3"/>
  <c r="BU35" i="3"/>
  <c r="BM35" i="3"/>
  <c r="BL35" i="3"/>
  <c r="BF35" i="3"/>
  <c r="AG35" i="3"/>
  <c r="Z35" i="3"/>
  <c r="Y35" i="3"/>
  <c r="W35" i="3"/>
  <c r="U35" i="3"/>
  <c r="Q35" i="3"/>
  <c r="P35" i="3"/>
  <c r="DH34" i="3"/>
  <c r="BV34" i="3"/>
  <c r="BU34" i="3"/>
  <c r="BM34" i="3"/>
  <c r="BL34" i="3"/>
  <c r="BF34" i="3"/>
  <c r="AG34" i="3"/>
  <c r="Z34" i="3"/>
  <c r="Y34" i="3"/>
  <c r="W34" i="3"/>
  <c r="U34" i="3"/>
  <c r="Q34" i="3"/>
  <c r="P34" i="3"/>
  <c r="DH33" i="3"/>
  <c r="BV33" i="3"/>
  <c r="BU33" i="3"/>
  <c r="BM33" i="3"/>
  <c r="BL33" i="3"/>
  <c r="BF33" i="3"/>
  <c r="AG33" i="3"/>
  <c r="Z33" i="3"/>
  <c r="Y33" i="3"/>
  <c r="W33" i="3"/>
  <c r="U33" i="3"/>
  <c r="Q33" i="3"/>
  <c r="P33" i="3"/>
  <c r="DH32" i="3"/>
  <c r="BV32" i="3"/>
  <c r="BU32" i="3"/>
  <c r="BM32" i="3"/>
  <c r="BL32" i="3"/>
  <c r="BF32" i="3"/>
  <c r="AG32" i="3"/>
  <c r="Z32" i="3"/>
  <c r="Y32" i="3"/>
  <c r="W32" i="3"/>
  <c r="U32" i="3"/>
  <c r="Q32" i="3"/>
  <c r="P32" i="3"/>
  <c r="DH31" i="3"/>
  <c r="BV31" i="3"/>
  <c r="BU31" i="3"/>
  <c r="BM31" i="3"/>
  <c r="BL31" i="3"/>
  <c r="BF31" i="3"/>
  <c r="AG31" i="3"/>
  <c r="Z31" i="3"/>
  <c r="Y31" i="3"/>
  <c r="W31" i="3"/>
  <c r="U31" i="3"/>
  <c r="Q31" i="3"/>
  <c r="P31" i="3"/>
  <c r="DH30" i="3"/>
  <c r="BV30" i="3"/>
  <c r="BU30" i="3"/>
  <c r="BM30" i="3"/>
  <c r="BL30" i="3"/>
  <c r="BF30" i="3"/>
  <c r="AG30" i="3"/>
  <c r="Z30" i="3"/>
  <c r="Y30" i="3"/>
  <c r="W30" i="3"/>
  <c r="U30" i="3"/>
  <c r="Q30" i="3"/>
  <c r="P30" i="3"/>
  <c r="DH29" i="3"/>
  <c r="BV29" i="3"/>
  <c r="BU29" i="3"/>
  <c r="BM29" i="3"/>
  <c r="BL29" i="3"/>
  <c r="BF29" i="3"/>
  <c r="AG29" i="3"/>
  <c r="Z29" i="3"/>
  <c r="Y29" i="3"/>
  <c r="W29" i="3"/>
  <c r="U29" i="3"/>
  <c r="Q29" i="3"/>
  <c r="P29" i="3"/>
  <c r="DH28" i="3"/>
  <c r="BV28" i="3"/>
  <c r="BU28" i="3"/>
  <c r="BM28" i="3"/>
  <c r="BL28" i="3"/>
  <c r="BF28" i="3"/>
  <c r="AG28" i="3"/>
  <c r="Z28" i="3"/>
  <c r="Y28" i="3"/>
  <c r="W28" i="3"/>
  <c r="U28" i="3"/>
  <c r="Q28" i="3"/>
  <c r="P28" i="3"/>
  <c r="DH27" i="3"/>
  <c r="BV27" i="3"/>
  <c r="BU27" i="3"/>
  <c r="BM27" i="3"/>
  <c r="BL27" i="3"/>
  <c r="BF27" i="3"/>
  <c r="AG27" i="3"/>
  <c r="Z27" i="3"/>
  <c r="Y27" i="3"/>
  <c r="W27" i="3"/>
  <c r="U27" i="3"/>
  <c r="Q27" i="3"/>
  <c r="P27" i="3"/>
  <c r="DH26" i="3"/>
  <c r="BV26" i="3"/>
  <c r="BU26" i="3"/>
  <c r="BM26" i="3"/>
  <c r="BL26" i="3"/>
  <c r="BF26" i="3"/>
  <c r="AG26" i="3"/>
  <c r="Z26" i="3"/>
  <c r="Y26" i="3"/>
  <c r="W26" i="3"/>
  <c r="U26" i="3"/>
  <c r="Q26" i="3"/>
  <c r="P26" i="3"/>
  <c r="DH25" i="3"/>
  <c r="BV25" i="3"/>
  <c r="BU25" i="3"/>
  <c r="BM25" i="3"/>
  <c r="BL25" i="3"/>
  <c r="BF25" i="3"/>
  <c r="AG25" i="3"/>
  <c r="Z25" i="3"/>
  <c r="Y25" i="3"/>
  <c r="W25" i="3"/>
  <c r="U25" i="3"/>
  <c r="Q25" i="3"/>
  <c r="P25" i="3"/>
  <c r="DH24" i="3"/>
  <c r="BV24" i="3"/>
  <c r="BU24" i="3"/>
  <c r="BM24" i="3"/>
  <c r="BL24" i="3"/>
  <c r="BF24" i="3"/>
  <c r="AG24" i="3"/>
  <c r="Z24" i="3"/>
  <c r="Y24" i="3"/>
  <c r="W24" i="3"/>
  <c r="U24" i="3"/>
  <c r="Q24" i="3"/>
  <c r="P24" i="3"/>
  <c r="DH23" i="3"/>
  <c r="BV23" i="3"/>
  <c r="BU23" i="3"/>
  <c r="BM23" i="3"/>
  <c r="BL23" i="3"/>
  <c r="BF23" i="3"/>
  <c r="AG23" i="3"/>
  <c r="Z23" i="3"/>
  <c r="Y23" i="3"/>
  <c r="W23" i="3"/>
  <c r="U23" i="3"/>
  <c r="Q23" i="3"/>
  <c r="P23" i="3"/>
  <c r="DH22" i="3"/>
  <c r="BV22" i="3"/>
  <c r="BU22" i="3"/>
  <c r="BM22" i="3"/>
  <c r="BL22" i="3"/>
  <c r="BF22" i="3"/>
  <c r="AG22" i="3"/>
  <c r="Z22" i="3"/>
  <c r="Y22" i="3"/>
  <c r="W22" i="3"/>
  <c r="U22" i="3"/>
  <c r="Q22" i="3"/>
  <c r="P22" i="3"/>
  <c r="DH21" i="3"/>
  <c r="BV21" i="3"/>
  <c r="BU21" i="3"/>
  <c r="BM21" i="3"/>
  <c r="BL21" i="3"/>
  <c r="BF21" i="3"/>
  <c r="AG21" i="3"/>
  <c r="Z21" i="3"/>
  <c r="Y21" i="3"/>
  <c r="W21" i="3"/>
  <c r="U21" i="3"/>
  <c r="Q21" i="3"/>
  <c r="P21" i="3"/>
  <c r="DH20" i="3"/>
  <c r="BV20" i="3"/>
  <c r="BU20" i="3"/>
  <c r="BM20" i="3"/>
  <c r="BL20" i="3"/>
  <c r="BF20" i="3"/>
  <c r="AG20" i="3"/>
  <c r="Z20" i="3"/>
  <c r="Y20" i="3"/>
  <c r="W20" i="3"/>
  <c r="U20" i="3"/>
  <c r="Q20" i="3"/>
  <c r="P20" i="3"/>
  <c r="DH19" i="3"/>
  <c r="BV19" i="3"/>
  <c r="BU19" i="3"/>
  <c r="BM19" i="3"/>
  <c r="BL19" i="3"/>
  <c r="BF19" i="3"/>
  <c r="AG19" i="3"/>
  <c r="Z19" i="3"/>
  <c r="Y19" i="3"/>
  <c r="W19" i="3"/>
  <c r="U19" i="3"/>
  <c r="Q19" i="3"/>
  <c r="P19" i="3"/>
  <c r="DH18" i="3"/>
  <c r="BV18" i="3"/>
  <c r="BU18" i="3"/>
  <c r="BM18" i="3"/>
  <c r="BL18" i="3"/>
  <c r="BF18" i="3"/>
  <c r="AG18" i="3"/>
  <c r="Z18" i="3"/>
  <c r="Y18" i="3"/>
  <c r="W18" i="3"/>
  <c r="U18" i="3"/>
  <c r="Q18" i="3"/>
  <c r="P18" i="3"/>
  <c r="DH17" i="3"/>
  <c r="BV17" i="3"/>
  <c r="BU17" i="3"/>
  <c r="BM17" i="3"/>
  <c r="BL17" i="3"/>
  <c r="BF17" i="3"/>
  <c r="AG17" i="3"/>
  <c r="Z17" i="3"/>
  <c r="Y17" i="3"/>
  <c r="W17" i="3"/>
  <c r="U17" i="3"/>
  <c r="Q17" i="3"/>
  <c r="P17" i="3"/>
  <c r="DH16" i="3"/>
  <c r="BV16" i="3"/>
  <c r="BU16" i="3"/>
  <c r="BM16" i="3"/>
  <c r="BL16" i="3"/>
  <c r="BF16" i="3"/>
  <c r="AG16" i="3"/>
  <c r="Z16" i="3"/>
  <c r="Y16" i="3"/>
  <c r="W16" i="3"/>
  <c r="U16" i="3"/>
  <c r="Q16" i="3"/>
  <c r="P16" i="3"/>
  <c r="DH15" i="3"/>
  <c r="BV15" i="3"/>
  <c r="BU15" i="3"/>
  <c r="BM15" i="3"/>
  <c r="BL15" i="3"/>
  <c r="BF15" i="3"/>
  <c r="AG15" i="3"/>
  <c r="Z15" i="3"/>
  <c r="Y15" i="3"/>
  <c r="W15" i="3"/>
  <c r="U15" i="3"/>
  <c r="Q15" i="3"/>
  <c r="P15" i="3"/>
  <c r="DH14" i="3"/>
  <c r="BV14" i="3"/>
  <c r="BU14" i="3"/>
  <c r="BM14" i="3"/>
  <c r="BL14" i="3"/>
  <c r="BF14" i="3"/>
  <c r="AG14" i="3"/>
  <c r="Z14" i="3"/>
  <c r="Y14" i="3"/>
  <c r="W14" i="3"/>
  <c r="U14" i="3"/>
  <c r="Q14" i="3"/>
  <c r="P14" i="3"/>
  <c r="DH13" i="3"/>
  <c r="BV13" i="3"/>
  <c r="BU13" i="3"/>
  <c r="BM13" i="3"/>
  <c r="BL13" i="3"/>
  <c r="BF13" i="3"/>
  <c r="AG13" i="3"/>
  <c r="Z13" i="3"/>
  <c r="Y13" i="3"/>
  <c r="W13" i="3"/>
  <c r="U13" i="3"/>
  <c r="Q13" i="3"/>
  <c r="P13" i="3"/>
  <c r="DH12" i="3"/>
  <c r="BV12" i="3"/>
  <c r="BU12" i="3"/>
  <c r="BM12" i="3"/>
  <c r="BL12" i="3"/>
  <c r="BF12" i="3"/>
  <c r="AG12" i="3"/>
  <c r="Z12" i="3"/>
  <c r="Y12" i="3"/>
  <c r="W12" i="3"/>
  <c r="U12" i="3"/>
  <c r="Q12" i="3"/>
  <c r="P12" i="3"/>
  <c r="DH11" i="3"/>
  <c r="BV11" i="3"/>
  <c r="BU11" i="3"/>
  <c r="BM11" i="3"/>
  <c r="BL11" i="3"/>
  <c r="BF11" i="3"/>
  <c r="AG11" i="3"/>
  <c r="Z11" i="3"/>
  <c r="Y11" i="3"/>
  <c r="W11" i="3"/>
  <c r="U11" i="3"/>
  <c r="Q11" i="3"/>
  <c r="P11" i="3"/>
  <c r="DH10" i="3"/>
  <c r="BV10" i="3"/>
  <c r="BU10" i="3"/>
  <c r="BM10" i="3"/>
  <c r="BL10" i="3"/>
  <c r="BF10" i="3"/>
  <c r="AG10" i="3"/>
  <c r="Z10" i="3"/>
  <c r="Y10" i="3"/>
  <c r="W10" i="3"/>
  <c r="U10" i="3"/>
  <c r="Q10" i="3"/>
  <c r="P10" i="3"/>
  <c r="DH9" i="3"/>
  <c r="BV9" i="3"/>
  <c r="BU9" i="3"/>
  <c r="BM9" i="3"/>
  <c r="BL9" i="3"/>
  <c r="BF9" i="3"/>
  <c r="AG9" i="3"/>
  <c r="Z9" i="3"/>
  <c r="Y9" i="3"/>
  <c r="W9" i="3"/>
  <c r="U9" i="3"/>
  <c r="Q9" i="3"/>
  <c r="P9" i="3"/>
  <c r="DH8" i="3"/>
  <c r="BV8" i="3"/>
  <c r="BU8" i="3"/>
  <c r="BM8" i="3"/>
  <c r="BL8" i="3"/>
  <c r="BF8" i="3"/>
  <c r="AG8" i="3"/>
  <c r="Z8" i="3"/>
  <c r="Y8" i="3"/>
  <c r="W8" i="3"/>
  <c r="U8" i="3"/>
  <c r="Q8" i="3"/>
  <c r="P8" i="3"/>
  <c r="DH7" i="3"/>
  <c r="BV7" i="3"/>
  <c r="BU7" i="3"/>
  <c r="BM7" i="3"/>
  <c r="BL7" i="3"/>
  <c r="BF7" i="3"/>
  <c r="AG7" i="3"/>
  <c r="Z7" i="3"/>
  <c r="Y7" i="3"/>
  <c r="W7" i="3"/>
  <c r="U7" i="3"/>
  <c r="Q7" i="3"/>
  <c r="P7" i="3"/>
  <c r="DH6" i="3"/>
  <c r="BV6" i="3"/>
  <c r="BU6" i="3"/>
  <c r="BM6" i="3"/>
  <c r="BL6" i="3"/>
  <c r="BF6" i="3"/>
  <c r="AG6" i="3"/>
  <c r="Z6" i="3"/>
  <c r="Y6" i="3"/>
  <c r="W6" i="3"/>
  <c r="U6" i="3"/>
  <c r="Q6" i="3"/>
  <c r="P6" i="3"/>
  <c r="DH5" i="3"/>
  <c r="BV5" i="3"/>
  <c r="BU5" i="3"/>
  <c r="BM5" i="3"/>
  <c r="BL5" i="3"/>
  <c r="BF5" i="3"/>
  <c r="AG5" i="3"/>
  <c r="Z5" i="3"/>
  <c r="Y5" i="3"/>
  <c r="W5" i="3"/>
  <c r="U5" i="3"/>
  <c r="Q5" i="3"/>
  <c r="P5" i="3"/>
  <c r="BV4" i="3"/>
  <c r="BU4" i="3"/>
  <c r="BM4" i="3"/>
  <c r="BL4" i="3"/>
  <c r="BF4" i="3"/>
  <c r="AG4" i="3"/>
  <c r="Z4" i="3"/>
  <c r="Y4" i="3"/>
  <c r="W4" i="3"/>
  <c r="U4" i="3"/>
  <c r="Q4" i="3"/>
  <c r="P4" i="3"/>
  <c r="BV3" i="3"/>
  <c r="BU3" i="3"/>
  <c r="BM3" i="3"/>
  <c r="BL3" i="3"/>
  <c r="BF3" i="3"/>
  <c r="AG3" i="3"/>
  <c r="Z3" i="3"/>
  <c r="Y3" i="3"/>
  <c r="W3" i="3"/>
  <c r="U3" i="3"/>
  <c r="Q3" i="3"/>
  <c r="P3" i="3"/>
  <c r="AR43" i="7"/>
  <c r="AO43" i="7"/>
  <c r="AH43" i="7"/>
  <c r="AF43" i="7"/>
  <c r="AE43" i="7"/>
  <c r="AD43" i="7"/>
  <c r="AA43" i="7"/>
  <c r="Z43" i="7"/>
  <c r="V43" i="7"/>
  <c r="U43" i="7"/>
  <c r="T43" i="7"/>
  <c r="P43" i="7"/>
  <c r="O43" i="7"/>
  <c r="M43" i="7"/>
  <c r="K43" i="7"/>
  <c r="I43" i="7"/>
  <c r="E43" i="7"/>
  <c r="D43" i="7"/>
  <c r="AR42" i="7"/>
  <c r="AO42" i="7"/>
  <c r="AH42" i="7"/>
  <c r="AF42" i="7"/>
  <c r="AE42" i="7"/>
  <c r="AD42" i="7"/>
  <c r="AA42" i="7"/>
  <c r="Z42" i="7"/>
  <c r="V42" i="7"/>
  <c r="U42" i="7"/>
  <c r="T42" i="7"/>
  <c r="P42" i="7"/>
  <c r="O42" i="7"/>
  <c r="M42" i="7"/>
  <c r="K42" i="7"/>
  <c r="I42" i="7"/>
  <c r="E42" i="7"/>
  <c r="D42" i="7"/>
  <c r="AR41" i="7"/>
  <c r="AO41" i="7"/>
  <c r="AH41" i="7"/>
  <c r="AF41" i="7"/>
  <c r="AE41" i="7"/>
  <c r="AD41" i="7"/>
  <c r="AA41" i="7"/>
  <c r="Z41" i="7"/>
  <c r="V41" i="7"/>
  <c r="U41" i="7"/>
  <c r="T41" i="7"/>
  <c r="P41" i="7"/>
  <c r="O41" i="7"/>
  <c r="M41" i="7"/>
  <c r="K41" i="7"/>
  <c r="I41" i="7"/>
  <c r="E41" i="7"/>
  <c r="D41" i="7"/>
  <c r="AR40" i="7"/>
  <c r="AO40" i="7"/>
  <c r="AH40" i="7"/>
  <c r="AF40" i="7"/>
  <c r="AE40" i="7"/>
  <c r="AD40" i="7"/>
  <c r="AA40" i="7"/>
  <c r="Z40" i="7"/>
  <c r="V40" i="7"/>
  <c r="U40" i="7"/>
  <c r="T40" i="7"/>
  <c r="P40" i="7"/>
  <c r="O40" i="7"/>
  <c r="M40" i="7"/>
  <c r="K40" i="7"/>
  <c r="I40" i="7"/>
  <c r="E40" i="7"/>
  <c r="D40" i="7"/>
  <c r="AR39" i="7"/>
  <c r="AO39" i="7"/>
  <c r="AH39" i="7"/>
  <c r="AF39" i="7"/>
  <c r="AE39" i="7"/>
  <c r="AD39" i="7"/>
  <c r="AA39" i="7"/>
  <c r="Z39" i="7"/>
  <c r="V39" i="7"/>
  <c r="U39" i="7"/>
  <c r="T39" i="7"/>
  <c r="P39" i="7"/>
  <c r="O39" i="7"/>
  <c r="M39" i="7"/>
  <c r="K39" i="7"/>
  <c r="I39" i="7"/>
  <c r="E39" i="7"/>
  <c r="D39" i="7"/>
  <c r="AR38" i="7"/>
  <c r="AO38" i="7"/>
  <c r="AH38" i="7"/>
  <c r="AF38" i="7"/>
  <c r="AE38" i="7"/>
  <c r="AD38" i="7"/>
  <c r="AA38" i="7"/>
  <c r="Z38" i="7"/>
  <c r="V38" i="7"/>
  <c r="U38" i="7"/>
  <c r="T38" i="7"/>
  <c r="P38" i="7"/>
  <c r="O38" i="7"/>
  <c r="M38" i="7"/>
  <c r="K38" i="7"/>
  <c r="I38" i="7"/>
  <c r="E38" i="7"/>
  <c r="D38" i="7"/>
  <c r="AR37" i="7"/>
  <c r="AO37" i="7"/>
  <c r="AH37" i="7"/>
  <c r="AF37" i="7"/>
  <c r="AE37" i="7"/>
  <c r="AD37" i="7"/>
  <c r="AA37" i="7"/>
  <c r="Z37" i="7"/>
  <c r="V37" i="7"/>
  <c r="U37" i="7"/>
  <c r="T37" i="7"/>
  <c r="P37" i="7"/>
  <c r="O37" i="7"/>
  <c r="M37" i="7"/>
  <c r="K37" i="7"/>
  <c r="I37" i="7"/>
  <c r="E37" i="7"/>
  <c r="D37" i="7"/>
  <c r="AR36" i="7"/>
  <c r="AO36" i="7"/>
  <c r="AH36" i="7"/>
  <c r="AF36" i="7"/>
  <c r="AE36" i="7"/>
  <c r="AD36" i="7"/>
  <c r="AA36" i="7"/>
  <c r="Z36" i="7"/>
  <c r="V36" i="7"/>
  <c r="U36" i="7"/>
  <c r="T36" i="7"/>
  <c r="P36" i="7"/>
  <c r="O36" i="7"/>
  <c r="M36" i="7"/>
  <c r="K36" i="7"/>
  <c r="I36" i="7"/>
  <c r="E36" i="7"/>
  <c r="D36" i="7"/>
  <c r="AR35" i="7"/>
  <c r="AO35" i="7"/>
  <c r="AH35" i="7"/>
  <c r="AF35" i="7"/>
  <c r="AE35" i="7"/>
  <c r="AD35" i="7"/>
  <c r="AA35" i="7"/>
  <c r="Z35" i="7"/>
  <c r="V35" i="7"/>
  <c r="U35" i="7"/>
  <c r="T35" i="7"/>
  <c r="P35" i="7"/>
  <c r="O35" i="7"/>
  <c r="M35" i="7"/>
  <c r="K35" i="7"/>
  <c r="I35" i="7"/>
  <c r="E35" i="7"/>
  <c r="D35" i="7"/>
  <c r="AR34" i="7"/>
  <c r="AO34" i="7"/>
  <c r="AH34" i="7"/>
  <c r="AF34" i="7"/>
  <c r="AE34" i="7"/>
  <c r="AD34" i="7"/>
  <c r="AA34" i="7"/>
  <c r="Z34" i="7"/>
  <c r="V34" i="7"/>
  <c r="U34" i="7"/>
  <c r="T34" i="7"/>
  <c r="P34" i="7"/>
  <c r="O34" i="7"/>
  <c r="M34" i="7"/>
  <c r="K34" i="7"/>
  <c r="I34" i="7"/>
  <c r="E34" i="7"/>
  <c r="D34" i="7"/>
  <c r="AR33" i="7"/>
  <c r="AO33" i="7"/>
  <c r="AH33" i="7"/>
  <c r="AF33" i="7"/>
  <c r="AE33" i="7"/>
  <c r="AD33" i="7"/>
  <c r="AA33" i="7"/>
  <c r="Z33" i="7"/>
  <c r="V33" i="7"/>
  <c r="U33" i="7"/>
  <c r="T33" i="7"/>
  <c r="P33" i="7"/>
  <c r="O33" i="7"/>
  <c r="M33" i="7"/>
  <c r="K33" i="7"/>
  <c r="I33" i="7"/>
  <c r="E33" i="7"/>
  <c r="D33" i="7"/>
  <c r="AR32" i="7"/>
  <c r="AO32" i="7"/>
  <c r="AH32" i="7"/>
  <c r="AF32" i="7"/>
  <c r="AE32" i="7"/>
  <c r="AD32" i="7"/>
  <c r="AA32" i="7"/>
  <c r="Z32" i="7"/>
  <c r="V32" i="7"/>
  <c r="U32" i="7"/>
  <c r="T32" i="7"/>
  <c r="P32" i="7"/>
  <c r="O32" i="7"/>
  <c r="M32" i="7"/>
  <c r="K32" i="7"/>
  <c r="I32" i="7"/>
  <c r="E32" i="7"/>
  <c r="D32" i="7"/>
  <c r="AR31" i="7"/>
  <c r="AO31" i="7"/>
  <c r="AH31" i="7"/>
  <c r="AF31" i="7"/>
  <c r="AE31" i="7"/>
  <c r="AD31" i="7"/>
  <c r="AA31" i="7"/>
  <c r="Z31" i="7"/>
  <c r="V31" i="7"/>
  <c r="U31" i="7"/>
  <c r="T31" i="7"/>
  <c r="P31" i="7"/>
  <c r="O31" i="7"/>
  <c r="M31" i="7"/>
  <c r="K31" i="7"/>
  <c r="I31" i="7"/>
  <c r="E31" i="7"/>
  <c r="D31" i="7"/>
  <c r="AR30" i="7"/>
  <c r="AO30" i="7"/>
  <c r="AH30" i="7"/>
  <c r="AF30" i="7"/>
  <c r="AE30" i="7"/>
  <c r="AD30" i="7"/>
  <c r="AA30" i="7"/>
  <c r="Z30" i="7"/>
  <c r="V30" i="7"/>
  <c r="U30" i="7"/>
  <c r="T30" i="7"/>
  <c r="P30" i="7"/>
  <c r="O30" i="7"/>
  <c r="M30" i="7"/>
  <c r="K30" i="7"/>
  <c r="I30" i="7"/>
  <c r="E30" i="7"/>
  <c r="D30" i="7"/>
  <c r="AR29" i="7"/>
  <c r="AO29" i="7"/>
  <c r="V29" i="7"/>
  <c r="U29" i="7"/>
  <c r="T29" i="7"/>
  <c r="P29" i="7"/>
  <c r="O29" i="7"/>
  <c r="M29" i="7"/>
  <c r="K29" i="7"/>
  <c r="I29" i="7"/>
  <c r="E29" i="7"/>
  <c r="D29" i="7"/>
  <c r="AR28" i="7"/>
  <c r="AO28" i="7"/>
  <c r="AH28" i="7"/>
  <c r="AF28" i="7"/>
  <c r="AE28" i="7"/>
  <c r="AD28" i="7"/>
  <c r="AA28" i="7"/>
  <c r="Z28" i="7"/>
  <c r="V28" i="7"/>
  <c r="U28" i="7"/>
  <c r="T28" i="7"/>
  <c r="P28" i="7"/>
  <c r="O28" i="7"/>
  <c r="M28" i="7"/>
  <c r="K28" i="7"/>
  <c r="I28" i="7"/>
  <c r="E28" i="7"/>
  <c r="D28" i="7"/>
  <c r="AR27" i="7"/>
  <c r="AO27" i="7"/>
  <c r="AH27" i="7"/>
  <c r="AF27" i="7"/>
  <c r="AE27" i="7"/>
  <c r="AD27" i="7"/>
  <c r="AA27" i="7"/>
  <c r="Z27" i="7"/>
  <c r="V27" i="7"/>
  <c r="U27" i="7"/>
  <c r="T27" i="7"/>
  <c r="P27" i="7"/>
  <c r="O27" i="7"/>
  <c r="M27" i="7"/>
  <c r="K27" i="7"/>
  <c r="I27" i="7"/>
  <c r="E27" i="7"/>
  <c r="D27" i="7"/>
  <c r="AR26" i="7"/>
  <c r="AO26" i="7"/>
  <c r="AH26" i="7"/>
  <c r="AF26" i="7"/>
  <c r="AE26" i="7"/>
  <c r="AD26" i="7"/>
  <c r="AA26" i="7"/>
  <c r="Z26" i="7"/>
  <c r="V26" i="7"/>
  <c r="U26" i="7"/>
  <c r="T26" i="7"/>
  <c r="P26" i="7"/>
  <c r="O26" i="7"/>
  <c r="M26" i="7"/>
  <c r="K26" i="7"/>
  <c r="I26" i="7"/>
  <c r="E26" i="7"/>
  <c r="D26" i="7"/>
  <c r="AR25" i="7"/>
  <c r="AO25" i="7"/>
  <c r="AH25" i="7"/>
  <c r="AF25" i="7"/>
  <c r="AE25" i="7"/>
  <c r="AD25" i="7"/>
  <c r="AA25" i="7"/>
  <c r="Z25" i="7"/>
  <c r="V25" i="7"/>
  <c r="U25" i="7"/>
  <c r="T25" i="7"/>
  <c r="P25" i="7"/>
  <c r="O25" i="7"/>
  <c r="M25" i="7"/>
  <c r="K25" i="7"/>
  <c r="I25" i="7"/>
  <c r="E25" i="7"/>
  <c r="D25" i="7"/>
  <c r="AR24" i="7"/>
  <c r="AO24" i="7"/>
  <c r="AH24" i="7"/>
  <c r="AF24" i="7"/>
  <c r="AE24" i="7"/>
  <c r="AD24" i="7"/>
  <c r="AA24" i="7"/>
  <c r="Z24" i="7"/>
  <c r="V24" i="7"/>
  <c r="U24" i="7"/>
  <c r="T24" i="7"/>
  <c r="P24" i="7"/>
  <c r="O24" i="7"/>
  <c r="M24" i="7"/>
  <c r="K24" i="7"/>
  <c r="I24" i="7"/>
  <c r="E24" i="7"/>
  <c r="D24" i="7"/>
  <c r="AR23" i="7"/>
  <c r="AO23" i="7"/>
  <c r="AH23" i="7"/>
  <c r="AF23" i="7"/>
  <c r="AE23" i="7"/>
  <c r="AD23" i="7"/>
  <c r="AA23" i="7"/>
  <c r="Z23" i="7"/>
  <c r="V23" i="7"/>
  <c r="U23" i="7"/>
  <c r="T23" i="7"/>
  <c r="P23" i="7"/>
  <c r="O23" i="7"/>
  <c r="M23" i="7"/>
  <c r="K23" i="7"/>
  <c r="I23" i="7"/>
  <c r="E23" i="7"/>
  <c r="D23" i="7"/>
  <c r="AR22" i="7"/>
  <c r="AO22" i="7"/>
  <c r="AH22" i="7"/>
  <c r="AF22" i="7"/>
  <c r="AE22" i="7"/>
  <c r="AD22" i="7"/>
  <c r="AA22" i="7"/>
  <c r="Z22" i="7"/>
  <c r="V22" i="7"/>
  <c r="U22" i="7"/>
  <c r="T22" i="7"/>
  <c r="P22" i="7"/>
  <c r="O22" i="7"/>
  <c r="M22" i="7"/>
  <c r="K22" i="7"/>
  <c r="I22" i="7"/>
  <c r="E22" i="7"/>
  <c r="D22" i="7"/>
  <c r="AR21" i="7"/>
  <c r="AO21" i="7"/>
  <c r="AH21" i="7"/>
  <c r="AF21" i="7"/>
  <c r="AE21" i="7"/>
  <c r="AD21" i="7"/>
  <c r="AA21" i="7"/>
  <c r="Z21" i="7"/>
  <c r="V21" i="7"/>
  <c r="U21" i="7"/>
  <c r="T21" i="7"/>
  <c r="P21" i="7"/>
  <c r="O21" i="7"/>
  <c r="M21" i="7"/>
  <c r="K21" i="7"/>
  <c r="I21" i="7"/>
  <c r="E21" i="7"/>
  <c r="D21" i="7"/>
  <c r="AR20" i="7"/>
  <c r="AO20" i="7"/>
  <c r="AH20" i="7"/>
  <c r="AF20" i="7"/>
  <c r="AE20" i="7"/>
  <c r="AD20" i="7"/>
  <c r="AA20" i="7"/>
  <c r="Z20" i="7"/>
  <c r="V20" i="7"/>
  <c r="U20" i="7"/>
  <c r="T20" i="7"/>
  <c r="P20" i="7"/>
  <c r="O20" i="7"/>
  <c r="M20" i="7"/>
  <c r="K20" i="7"/>
  <c r="I20" i="7"/>
  <c r="E20" i="7"/>
  <c r="D20" i="7"/>
  <c r="AR19" i="7"/>
  <c r="AO19" i="7"/>
  <c r="AH19" i="7"/>
  <c r="AF19" i="7"/>
  <c r="AE19" i="7"/>
  <c r="AD19" i="7"/>
  <c r="AA19" i="7"/>
  <c r="Z19" i="7"/>
  <c r="V19" i="7"/>
  <c r="U19" i="7"/>
  <c r="T19" i="7"/>
  <c r="P19" i="7"/>
  <c r="O19" i="7"/>
  <c r="M19" i="7"/>
  <c r="K19" i="7"/>
  <c r="I19" i="7"/>
  <c r="E19" i="7"/>
  <c r="D19" i="7"/>
  <c r="AR18" i="7"/>
  <c r="AO18" i="7"/>
  <c r="AH18" i="7"/>
  <c r="AF18" i="7"/>
  <c r="AE18" i="7"/>
  <c r="AD18" i="7"/>
  <c r="AA18" i="7"/>
  <c r="Z18" i="7"/>
  <c r="V18" i="7"/>
  <c r="U18" i="7"/>
  <c r="T18" i="7"/>
  <c r="P18" i="7"/>
  <c r="O18" i="7"/>
  <c r="M18" i="7"/>
  <c r="K18" i="7"/>
  <c r="I18" i="7"/>
  <c r="E18" i="7"/>
  <c r="D18" i="7"/>
  <c r="AR17" i="7"/>
  <c r="AO17" i="7"/>
  <c r="AH17" i="7"/>
  <c r="AF17" i="7"/>
  <c r="AE17" i="7"/>
  <c r="AD17" i="7"/>
  <c r="AA17" i="7"/>
  <c r="Z17" i="7"/>
  <c r="V17" i="7"/>
  <c r="U17" i="7"/>
  <c r="T17" i="7"/>
  <c r="P17" i="7"/>
  <c r="O17" i="7"/>
  <c r="M17" i="7"/>
  <c r="K17" i="7"/>
  <c r="I17" i="7"/>
  <c r="E17" i="7"/>
  <c r="D17" i="7"/>
  <c r="AR16" i="7"/>
  <c r="AO16" i="7"/>
  <c r="AH16" i="7"/>
  <c r="AF16" i="7"/>
  <c r="AE16" i="7"/>
  <c r="AD16" i="7"/>
  <c r="AA16" i="7"/>
  <c r="Z16" i="7"/>
  <c r="V16" i="7"/>
  <c r="U16" i="7"/>
  <c r="T16" i="7"/>
  <c r="P16" i="7"/>
  <c r="O16" i="7"/>
  <c r="M16" i="7"/>
  <c r="K16" i="7"/>
  <c r="I16" i="7"/>
  <c r="E16" i="7"/>
  <c r="D16" i="7"/>
  <c r="AR15" i="7"/>
  <c r="AO15" i="7"/>
  <c r="AH15" i="7"/>
  <c r="AF15" i="7"/>
  <c r="AE15" i="7"/>
  <c r="AD15" i="7"/>
  <c r="AA15" i="7"/>
  <c r="Z15" i="7"/>
  <c r="V15" i="7"/>
  <c r="U15" i="7"/>
  <c r="T15" i="7"/>
  <c r="P15" i="7"/>
  <c r="O15" i="7"/>
  <c r="M15" i="7"/>
  <c r="K15" i="7"/>
  <c r="I15" i="7"/>
  <c r="E15" i="7"/>
  <c r="D15" i="7"/>
  <c r="AR14" i="7"/>
  <c r="AO14" i="7"/>
  <c r="AH14" i="7"/>
  <c r="AF14" i="7"/>
  <c r="AE14" i="7"/>
  <c r="AD14" i="7"/>
  <c r="AA14" i="7"/>
  <c r="Z14" i="7"/>
  <c r="V14" i="7"/>
  <c r="U14" i="7"/>
  <c r="T14" i="7"/>
  <c r="P14" i="7"/>
  <c r="O14" i="7"/>
  <c r="M14" i="7"/>
  <c r="K14" i="7"/>
  <c r="I14" i="7"/>
  <c r="E14" i="7"/>
  <c r="D14" i="7"/>
  <c r="AR13" i="7"/>
  <c r="AO13" i="7"/>
  <c r="AH13" i="7"/>
  <c r="AF13" i="7"/>
  <c r="AE13" i="7"/>
  <c r="AD13" i="7"/>
  <c r="AA13" i="7"/>
  <c r="Z13" i="7"/>
  <c r="V13" i="7"/>
  <c r="U13" i="7"/>
  <c r="T13" i="7"/>
  <c r="P13" i="7"/>
  <c r="O13" i="7"/>
  <c r="M13" i="7"/>
  <c r="K13" i="7"/>
  <c r="I13" i="7"/>
  <c r="E13" i="7"/>
  <c r="D13" i="7"/>
  <c r="AR12" i="7"/>
  <c r="AO12" i="7"/>
  <c r="AH12" i="7"/>
  <c r="AF12" i="7"/>
  <c r="AE12" i="7"/>
  <c r="AD12" i="7"/>
  <c r="AA12" i="7"/>
  <c r="Z12" i="7"/>
  <c r="V12" i="7"/>
  <c r="U12" i="7"/>
  <c r="T12" i="7"/>
  <c r="P12" i="7"/>
  <c r="O12" i="7"/>
  <c r="M12" i="7"/>
  <c r="K12" i="7"/>
  <c r="I12" i="7"/>
  <c r="E12" i="7"/>
  <c r="D12" i="7"/>
  <c r="AR11" i="7"/>
  <c r="AO11" i="7"/>
  <c r="AH11" i="7"/>
  <c r="AF11" i="7"/>
  <c r="AE11" i="7"/>
  <c r="AD11" i="7"/>
  <c r="AA11" i="7"/>
  <c r="Z11" i="7"/>
  <c r="V11" i="7"/>
  <c r="U11" i="7"/>
  <c r="T11" i="7"/>
  <c r="P11" i="7"/>
  <c r="O11" i="7"/>
  <c r="M11" i="7"/>
  <c r="K11" i="7"/>
  <c r="I11" i="7"/>
  <c r="E11" i="7"/>
  <c r="D11" i="7"/>
  <c r="AR10" i="7"/>
  <c r="AO10" i="7"/>
  <c r="AH10" i="7"/>
  <c r="AF10" i="7"/>
  <c r="AE10" i="7"/>
  <c r="AD10" i="7"/>
  <c r="AA10" i="7"/>
  <c r="Z10" i="7"/>
  <c r="V10" i="7"/>
  <c r="U10" i="7"/>
  <c r="T10" i="7"/>
  <c r="P10" i="7"/>
  <c r="O10" i="7"/>
  <c r="M10" i="7"/>
  <c r="K10" i="7"/>
  <c r="I10" i="7"/>
  <c r="E10" i="7"/>
  <c r="D10" i="7"/>
  <c r="AR9" i="7"/>
  <c r="AO9" i="7"/>
  <c r="AH9" i="7"/>
  <c r="AF9" i="7"/>
  <c r="AE9" i="7"/>
  <c r="AD9" i="7"/>
  <c r="AA9" i="7"/>
  <c r="Z9" i="7"/>
  <c r="V9" i="7"/>
  <c r="U9" i="7"/>
  <c r="T9" i="7"/>
  <c r="P9" i="7"/>
  <c r="O9" i="7"/>
  <c r="M9" i="7"/>
  <c r="K9" i="7"/>
  <c r="I9" i="7"/>
  <c r="E9" i="7"/>
  <c r="D9" i="7"/>
  <c r="AR8" i="7"/>
  <c r="AO8" i="7"/>
  <c r="AH8" i="7"/>
  <c r="AF8" i="7"/>
  <c r="AE8" i="7"/>
  <c r="AD8" i="7"/>
  <c r="AA8" i="7"/>
  <c r="Z8" i="7"/>
  <c r="V8" i="7"/>
  <c r="U8" i="7"/>
  <c r="T8" i="7"/>
  <c r="P8" i="7"/>
  <c r="O8" i="7"/>
  <c r="M8" i="7"/>
  <c r="K8" i="7"/>
  <c r="I8" i="7"/>
  <c r="E8" i="7"/>
  <c r="D8" i="7"/>
  <c r="AR7" i="7"/>
  <c r="AO7" i="7"/>
  <c r="AH7" i="7"/>
  <c r="AF7" i="7"/>
  <c r="AE7" i="7"/>
  <c r="AD7" i="7"/>
  <c r="AA7" i="7"/>
  <c r="Z7" i="7"/>
  <c r="V7" i="7"/>
  <c r="U7" i="7"/>
  <c r="T7" i="7"/>
  <c r="P7" i="7"/>
  <c r="O7" i="7"/>
  <c r="M7" i="7"/>
  <c r="K7" i="7"/>
  <c r="I7" i="7"/>
  <c r="E7" i="7"/>
  <c r="D7" i="7"/>
  <c r="AR6" i="7"/>
  <c r="AO6" i="7"/>
  <c r="AH6" i="7"/>
  <c r="AF6" i="7"/>
  <c r="AE6" i="7"/>
  <c r="AD6" i="7"/>
  <c r="AA6" i="7"/>
  <c r="Z6" i="7"/>
  <c r="V6" i="7"/>
  <c r="U6" i="7"/>
  <c r="T6" i="7"/>
  <c r="P6" i="7"/>
  <c r="O6" i="7"/>
  <c r="M6" i="7"/>
  <c r="K6" i="7"/>
  <c r="I6" i="7"/>
  <c r="E6" i="7"/>
  <c r="D6" i="7"/>
  <c r="AR5" i="7"/>
  <c r="AO5" i="7"/>
  <c r="AH5" i="7"/>
  <c r="AF5" i="7"/>
  <c r="AE5" i="7"/>
  <c r="AD5" i="7"/>
  <c r="AA5" i="7"/>
  <c r="Z5" i="7"/>
  <c r="V5" i="7"/>
  <c r="U5" i="7"/>
  <c r="T5" i="7"/>
  <c r="P5" i="7"/>
  <c r="O5" i="7"/>
  <c r="M5" i="7"/>
  <c r="K5" i="7"/>
  <c r="I5" i="7"/>
  <c r="E5" i="7"/>
  <c r="D5" i="7"/>
  <c r="AR4" i="7"/>
  <c r="AO4" i="7"/>
  <c r="AH4" i="7"/>
  <c r="AF4" i="7"/>
  <c r="AE4" i="7"/>
  <c r="AD4" i="7"/>
  <c r="AA4" i="7"/>
  <c r="Z4" i="7"/>
  <c r="V4" i="7"/>
  <c r="U4" i="7"/>
  <c r="T4" i="7"/>
  <c r="P4" i="7"/>
  <c r="O4" i="7"/>
  <c r="M4" i="7"/>
  <c r="K4" i="7"/>
  <c r="I4" i="7"/>
  <c r="E4" i="7"/>
  <c r="D4" i="7"/>
  <c r="AR3" i="7"/>
  <c r="AO3" i="7"/>
  <c r="AH3" i="7"/>
  <c r="AF3" i="7"/>
  <c r="AE3" i="7"/>
  <c r="AD3" i="7"/>
  <c r="AA3" i="7"/>
  <c r="Z3" i="7"/>
  <c r="V3" i="7"/>
  <c r="U3" i="7"/>
  <c r="T3" i="7"/>
  <c r="P3" i="7"/>
  <c r="O3" i="7"/>
  <c r="M3" i="7"/>
  <c r="K3" i="7"/>
  <c r="I3" i="7"/>
  <c r="E3" i="7"/>
  <c r="D3" i="7"/>
  <c r="AR2" i="7"/>
  <c r="AO2" i="7"/>
  <c r="AH2" i="7"/>
  <c r="AF2" i="7"/>
  <c r="AE2" i="7"/>
  <c r="AD2" i="7"/>
  <c r="AA2" i="7"/>
  <c r="Z2" i="7"/>
  <c r="V2" i="7"/>
  <c r="U2" i="7"/>
  <c r="T2" i="7"/>
  <c r="P2" i="7"/>
  <c r="O2" i="7"/>
  <c r="M2" i="7"/>
  <c r="K2" i="7"/>
  <c r="I2" i="7"/>
  <c r="E2" i="7"/>
  <c r="D2" i="7"/>
  <c r="L12" i="2"/>
  <c r="K12" i="2"/>
  <c r="L11" i="2"/>
  <c r="K11" i="2"/>
  <c r="L10" i="2"/>
  <c r="K10" i="2"/>
  <c r="L9" i="2"/>
  <c r="K9" i="2"/>
  <c r="S8" i="2"/>
  <c r="L8" i="2"/>
  <c r="K8" i="2"/>
  <c r="S7" i="2"/>
  <c r="L7" i="2"/>
  <c r="K7" i="2"/>
  <c r="S6" i="2"/>
  <c r="L6" i="2"/>
  <c r="K6" i="2"/>
  <c r="S5" i="2"/>
  <c r="L5" i="2"/>
  <c r="K5" i="2"/>
  <c r="S4" i="2"/>
  <c r="L4" i="2"/>
  <c r="K4" i="2"/>
  <c r="S3" i="2"/>
  <c r="L3" i="2"/>
  <c r="K3" i="2"/>
  <c r="E861" i="36"/>
  <c r="C861" i="36"/>
  <c r="A861" i="36"/>
  <c r="E860" i="36"/>
  <c r="C860" i="36"/>
  <c r="A860" i="36"/>
  <c r="E859" i="36"/>
  <c r="C859" i="36"/>
  <c r="A859" i="36"/>
  <c r="E858" i="36"/>
  <c r="C858" i="36"/>
  <c r="A858" i="36"/>
  <c r="E857" i="36"/>
  <c r="C857" i="36"/>
  <c r="A857" i="36"/>
  <c r="E856" i="36"/>
  <c r="C856" i="36"/>
  <c r="A856" i="36"/>
  <c r="E855" i="36"/>
  <c r="C855" i="36"/>
  <c r="A855" i="36"/>
  <c r="E854" i="36"/>
  <c r="C854" i="36"/>
  <c r="A854" i="36"/>
  <c r="E853" i="36"/>
  <c r="C853" i="36"/>
  <c r="A853" i="36"/>
  <c r="E852" i="36"/>
  <c r="C852" i="36"/>
  <c r="A852" i="36"/>
  <c r="E851" i="36"/>
  <c r="C851" i="36"/>
  <c r="A851" i="36"/>
  <c r="E850" i="36"/>
  <c r="C850" i="36"/>
  <c r="A850" i="36"/>
  <c r="E849" i="36"/>
  <c r="C849" i="36"/>
  <c r="A849" i="36"/>
  <c r="E848" i="36"/>
  <c r="C848" i="36"/>
  <c r="A848" i="36"/>
  <c r="E847" i="36"/>
  <c r="C847" i="36"/>
  <c r="A847" i="36"/>
  <c r="E846" i="36"/>
  <c r="C846" i="36"/>
  <c r="A846" i="36"/>
  <c r="E845" i="36"/>
  <c r="C845" i="36"/>
  <c r="A845" i="36"/>
  <c r="E844" i="36"/>
  <c r="C844" i="36"/>
  <c r="A844" i="36"/>
  <c r="E843" i="36"/>
  <c r="C843" i="36"/>
  <c r="A843" i="36"/>
  <c r="E842" i="36"/>
  <c r="C842" i="36"/>
  <c r="A842" i="36"/>
  <c r="E841" i="36"/>
  <c r="C841" i="36"/>
  <c r="A841" i="36"/>
  <c r="E840" i="36"/>
  <c r="C840" i="36"/>
  <c r="A840" i="36"/>
  <c r="E839" i="36"/>
  <c r="C839" i="36"/>
  <c r="A839" i="36"/>
  <c r="E838" i="36"/>
  <c r="C838" i="36"/>
  <c r="A838" i="36"/>
  <c r="E837" i="36"/>
  <c r="C837" i="36"/>
  <c r="A837" i="36"/>
  <c r="E836" i="36"/>
  <c r="C836" i="36"/>
  <c r="A836" i="36"/>
  <c r="E835" i="36"/>
  <c r="C835" i="36"/>
  <c r="A835" i="36"/>
  <c r="E834" i="36"/>
  <c r="C834" i="36"/>
  <c r="A834" i="36"/>
  <c r="E833" i="36"/>
  <c r="C833" i="36"/>
  <c r="A833" i="36"/>
  <c r="E832" i="36"/>
  <c r="C832" i="36"/>
  <c r="A832" i="36"/>
  <c r="E831" i="36"/>
  <c r="C831" i="36"/>
  <c r="A831" i="36"/>
  <c r="E830" i="36"/>
  <c r="C830" i="36"/>
  <c r="A830" i="36"/>
  <c r="E829" i="36"/>
  <c r="C829" i="36"/>
  <c r="A829" i="36"/>
  <c r="E828" i="36"/>
  <c r="C828" i="36"/>
  <c r="A828" i="36"/>
  <c r="E827" i="36"/>
  <c r="C827" i="36"/>
  <c r="A827" i="36"/>
  <c r="E826" i="36"/>
  <c r="C826" i="36"/>
  <c r="A826" i="36"/>
  <c r="E825" i="36"/>
  <c r="C825" i="36"/>
  <c r="A825" i="36"/>
  <c r="E824" i="36"/>
  <c r="C824" i="36"/>
  <c r="A824" i="36"/>
  <c r="E823" i="36"/>
  <c r="C823" i="36"/>
  <c r="A823" i="36"/>
  <c r="E822" i="36"/>
  <c r="C822" i="36"/>
  <c r="A822" i="36"/>
  <c r="E821" i="36"/>
  <c r="C821" i="36"/>
  <c r="A821" i="36"/>
  <c r="E820" i="36"/>
  <c r="C820" i="36"/>
  <c r="A820" i="36"/>
  <c r="E819" i="36"/>
  <c r="C819" i="36"/>
  <c r="A819" i="36"/>
  <c r="E818" i="36"/>
  <c r="C818" i="36"/>
  <c r="A818" i="36"/>
  <c r="E817" i="36"/>
  <c r="C817" i="36"/>
  <c r="A817" i="36"/>
  <c r="E816" i="36"/>
  <c r="C816" i="36"/>
  <c r="A816" i="36"/>
  <c r="E815" i="36"/>
  <c r="C815" i="36"/>
  <c r="A815" i="36"/>
  <c r="E814" i="36"/>
  <c r="C814" i="36"/>
  <c r="A814" i="36"/>
  <c r="E813" i="36"/>
  <c r="C813" i="36"/>
  <c r="A813" i="36"/>
  <c r="E812" i="36"/>
  <c r="C812" i="36"/>
  <c r="A812" i="36"/>
  <c r="E811" i="36"/>
  <c r="C811" i="36"/>
  <c r="A811" i="36"/>
  <c r="E810" i="36"/>
  <c r="C810" i="36"/>
  <c r="A810" i="36"/>
  <c r="E809" i="36"/>
  <c r="C809" i="36"/>
  <c r="A809" i="36"/>
  <c r="E808" i="36"/>
  <c r="C808" i="36"/>
  <c r="A808" i="36"/>
  <c r="E807" i="36"/>
  <c r="C807" i="36"/>
  <c r="A807" i="36"/>
  <c r="E806" i="36"/>
  <c r="C806" i="36"/>
  <c r="A806" i="36"/>
  <c r="E805" i="36"/>
  <c r="C805" i="36"/>
  <c r="A805" i="36"/>
  <c r="E804" i="36"/>
  <c r="C804" i="36"/>
  <c r="A804" i="36"/>
  <c r="E803" i="36"/>
  <c r="C803" i="36"/>
  <c r="A803" i="36"/>
  <c r="E802" i="36"/>
  <c r="C802" i="36"/>
  <c r="A802" i="36"/>
  <c r="E801" i="36"/>
  <c r="C801" i="36"/>
  <c r="A801" i="36"/>
  <c r="E800" i="36"/>
  <c r="C800" i="36"/>
  <c r="A800" i="36"/>
  <c r="E799" i="36"/>
  <c r="C799" i="36"/>
  <c r="A799" i="36"/>
  <c r="E798" i="36"/>
  <c r="C798" i="36"/>
  <c r="A798" i="36"/>
  <c r="E797" i="36"/>
  <c r="C797" i="36"/>
  <c r="A797" i="36"/>
  <c r="E796" i="36"/>
  <c r="C796" i="36"/>
  <c r="A796" i="36"/>
  <c r="E795" i="36"/>
  <c r="C795" i="36"/>
  <c r="A795" i="36"/>
  <c r="E794" i="36"/>
  <c r="C794" i="36"/>
  <c r="A794" i="36"/>
  <c r="E793" i="36"/>
  <c r="C793" i="36"/>
  <c r="A793" i="36"/>
  <c r="E792" i="36"/>
  <c r="C792" i="36"/>
  <c r="A792" i="36"/>
  <c r="E791" i="36"/>
  <c r="C791" i="36"/>
  <c r="A791" i="36"/>
  <c r="E790" i="36"/>
  <c r="C790" i="36"/>
  <c r="A790" i="36"/>
  <c r="E789" i="36"/>
  <c r="C789" i="36"/>
  <c r="A789" i="36"/>
  <c r="E788" i="36"/>
  <c r="C788" i="36"/>
  <c r="A788" i="36"/>
  <c r="E787" i="36"/>
  <c r="C787" i="36"/>
  <c r="A787" i="36"/>
  <c r="E786" i="36"/>
  <c r="C786" i="36"/>
  <c r="A786" i="36"/>
  <c r="E785" i="36"/>
  <c r="C785" i="36"/>
  <c r="A785" i="36"/>
  <c r="E784" i="36"/>
  <c r="C784" i="36"/>
  <c r="A784" i="36"/>
  <c r="E783" i="36"/>
  <c r="C783" i="36"/>
  <c r="A783" i="36"/>
  <c r="E782" i="36"/>
  <c r="C782" i="36"/>
  <c r="A782" i="36"/>
  <c r="E781" i="36"/>
  <c r="C781" i="36"/>
  <c r="A781" i="36"/>
  <c r="E780" i="36"/>
  <c r="C780" i="36"/>
  <c r="A780" i="36"/>
  <c r="E779" i="36"/>
  <c r="C779" i="36"/>
  <c r="A779" i="36"/>
  <c r="E778" i="36"/>
  <c r="C778" i="36"/>
  <c r="A778" i="36"/>
  <c r="E777" i="36"/>
  <c r="C777" i="36"/>
  <c r="A777" i="36"/>
  <c r="E776" i="36"/>
  <c r="C776" i="36"/>
  <c r="A776" i="36"/>
  <c r="E775" i="36"/>
  <c r="C775" i="36"/>
  <c r="A775" i="36"/>
  <c r="E774" i="36"/>
  <c r="C774" i="36"/>
  <c r="A774" i="36"/>
  <c r="E773" i="36"/>
  <c r="C773" i="36"/>
  <c r="A773" i="36"/>
  <c r="E772" i="36"/>
  <c r="C772" i="36"/>
  <c r="A772" i="36"/>
  <c r="E771" i="36"/>
  <c r="C771" i="36"/>
  <c r="A771" i="36"/>
  <c r="E770" i="36"/>
  <c r="C770" i="36"/>
  <c r="A770" i="36"/>
  <c r="E769" i="36"/>
  <c r="C769" i="36"/>
  <c r="A769" i="36"/>
  <c r="E768" i="36"/>
  <c r="C768" i="36"/>
  <c r="A768" i="36"/>
  <c r="E767" i="36"/>
  <c r="C767" i="36"/>
  <c r="A767" i="36"/>
  <c r="E766" i="36"/>
  <c r="C766" i="36"/>
  <c r="A766" i="36"/>
  <c r="E765" i="36"/>
  <c r="C765" i="36"/>
  <c r="A765" i="36"/>
  <c r="E764" i="36"/>
  <c r="C764" i="36"/>
  <c r="A764" i="36"/>
  <c r="E763" i="36"/>
  <c r="C763" i="36"/>
  <c r="A763" i="36"/>
  <c r="E762" i="36"/>
  <c r="C762" i="36"/>
  <c r="A762" i="36"/>
  <c r="E761" i="36"/>
  <c r="C761" i="36"/>
  <c r="A761" i="36"/>
  <c r="E760" i="36"/>
  <c r="C760" i="36"/>
  <c r="A760" i="36"/>
  <c r="E759" i="36"/>
  <c r="C759" i="36"/>
  <c r="A759" i="36"/>
  <c r="E758" i="36"/>
  <c r="C758" i="36"/>
  <c r="A758" i="36"/>
  <c r="E757" i="36"/>
  <c r="C757" i="36"/>
  <c r="A757" i="36"/>
  <c r="E756" i="36"/>
  <c r="C756" i="36"/>
  <c r="A756" i="36"/>
  <c r="E755" i="36"/>
  <c r="C755" i="36"/>
  <c r="A755" i="36"/>
  <c r="E754" i="36"/>
  <c r="C754" i="36"/>
  <c r="A754" i="36"/>
  <c r="E753" i="36"/>
  <c r="C753" i="36"/>
  <c r="A753" i="36"/>
  <c r="E752" i="36"/>
  <c r="C752" i="36"/>
  <c r="A752" i="36"/>
  <c r="E751" i="36"/>
  <c r="C751" i="36"/>
  <c r="A751" i="36"/>
  <c r="E750" i="36"/>
  <c r="C750" i="36"/>
  <c r="A750" i="36"/>
  <c r="E749" i="36"/>
  <c r="C749" i="36"/>
  <c r="A749" i="36"/>
  <c r="E748" i="36"/>
  <c r="C748" i="36"/>
  <c r="A748" i="36"/>
  <c r="E747" i="36"/>
  <c r="C747" i="36"/>
  <c r="A747" i="36"/>
  <c r="E746" i="36"/>
  <c r="C746" i="36"/>
  <c r="A746" i="36"/>
  <c r="E745" i="36"/>
  <c r="C745" i="36"/>
  <c r="A745" i="36"/>
  <c r="E744" i="36"/>
  <c r="C744" i="36"/>
  <c r="A744" i="36"/>
  <c r="E743" i="36"/>
  <c r="C743" i="36"/>
  <c r="A743" i="36"/>
  <c r="E742" i="36"/>
  <c r="C742" i="36"/>
  <c r="A742" i="36"/>
  <c r="E741" i="36"/>
  <c r="C741" i="36"/>
  <c r="A741" i="36"/>
  <c r="E740" i="36"/>
  <c r="C740" i="36"/>
  <c r="A740" i="36"/>
  <c r="E739" i="36"/>
  <c r="C739" i="36"/>
  <c r="A739" i="36"/>
  <c r="E738" i="36"/>
  <c r="C738" i="36"/>
  <c r="A738" i="36"/>
  <c r="E737" i="36"/>
  <c r="C737" i="36"/>
  <c r="A737" i="36"/>
  <c r="E736" i="36"/>
  <c r="C736" i="36"/>
  <c r="A736" i="36"/>
  <c r="E735" i="36"/>
  <c r="C735" i="36"/>
  <c r="A735" i="36"/>
  <c r="E734" i="36"/>
  <c r="C734" i="36"/>
  <c r="A734" i="36"/>
  <c r="E733" i="36"/>
  <c r="C733" i="36"/>
  <c r="A733" i="36"/>
  <c r="E732" i="36"/>
  <c r="C732" i="36"/>
  <c r="A732" i="36"/>
  <c r="E731" i="36"/>
  <c r="C731" i="36"/>
  <c r="A731" i="36"/>
  <c r="E730" i="36"/>
  <c r="C730" i="36"/>
  <c r="A730" i="36"/>
  <c r="E729" i="36"/>
  <c r="C729" i="36"/>
  <c r="A729" i="36"/>
  <c r="E728" i="36"/>
  <c r="C728" i="36"/>
  <c r="A728" i="36"/>
  <c r="E727" i="36"/>
  <c r="C727" i="36"/>
  <c r="A727" i="36"/>
  <c r="E726" i="36"/>
  <c r="C726" i="36"/>
  <c r="A726" i="36"/>
  <c r="E725" i="36"/>
  <c r="C725" i="36"/>
  <c r="A725" i="36"/>
  <c r="E724" i="36"/>
  <c r="C724" i="36"/>
  <c r="A724" i="36"/>
  <c r="E723" i="36"/>
  <c r="C723" i="36"/>
  <c r="A723" i="36"/>
  <c r="E722" i="36"/>
  <c r="C722" i="36"/>
  <c r="A722" i="36"/>
  <c r="E721" i="36"/>
  <c r="C721" i="36"/>
  <c r="A721" i="36"/>
  <c r="E720" i="36"/>
  <c r="C720" i="36"/>
  <c r="A720" i="36"/>
  <c r="E719" i="36"/>
  <c r="C719" i="36"/>
  <c r="A719" i="36"/>
  <c r="E718" i="36"/>
  <c r="C718" i="36"/>
  <c r="A718" i="36"/>
  <c r="E717" i="36"/>
  <c r="C717" i="36"/>
  <c r="A717" i="36"/>
  <c r="E716" i="36"/>
  <c r="C716" i="36"/>
  <c r="A716" i="36"/>
  <c r="E715" i="36"/>
  <c r="C715" i="36"/>
  <c r="A715" i="36"/>
  <c r="E714" i="36"/>
  <c r="C714" i="36"/>
  <c r="A714" i="36"/>
  <c r="E713" i="36"/>
  <c r="C713" i="36"/>
  <c r="A713" i="36"/>
  <c r="E712" i="36"/>
  <c r="C712" i="36"/>
  <c r="A712" i="36"/>
  <c r="E711" i="36"/>
  <c r="C711" i="36"/>
  <c r="A711" i="36"/>
  <c r="E710" i="36"/>
  <c r="C710" i="36"/>
  <c r="A710" i="36"/>
  <c r="E709" i="36"/>
  <c r="C709" i="36"/>
  <c r="A709" i="36"/>
  <c r="E708" i="36"/>
  <c r="C708" i="36"/>
  <c r="A708" i="36"/>
  <c r="E707" i="36"/>
  <c r="C707" i="36"/>
  <c r="A707" i="36"/>
  <c r="E706" i="36"/>
  <c r="C706" i="36"/>
  <c r="A706" i="36"/>
  <c r="E705" i="36"/>
  <c r="C705" i="36"/>
  <c r="A705" i="36"/>
  <c r="E704" i="36"/>
  <c r="C704" i="36"/>
  <c r="A704" i="36"/>
  <c r="E703" i="36"/>
  <c r="C703" i="36"/>
  <c r="A703" i="36"/>
  <c r="E702" i="36"/>
  <c r="C702" i="36"/>
  <c r="A702" i="36"/>
  <c r="E701" i="36"/>
  <c r="C701" i="36"/>
  <c r="A701" i="36"/>
  <c r="E700" i="36"/>
  <c r="C700" i="36"/>
  <c r="A700" i="36"/>
  <c r="E699" i="36"/>
  <c r="C699" i="36"/>
  <c r="A699" i="36"/>
  <c r="E698" i="36"/>
  <c r="C698" i="36"/>
  <c r="A698" i="36"/>
  <c r="E697" i="36"/>
  <c r="C697" i="36"/>
  <c r="A697" i="36"/>
  <c r="E696" i="36"/>
  <c r="C696" i="36"/>
  <c r="A696" i="36"/>
  <c r="E695" i="36"/>
  <c r="C695" i="36"/>
  <c r="A695" i="36"/>
  <c r="E694" i="36"/>
  <c r="C694" i="36"/>
  <c r="A694" i="36"/>
  <c r="E693" i="36"/>
  <c r="C693" i="36"/>
  <c r="A693" i="36"/>
  <c r="E692" i="36"/>
  <c r="C692" i="36"/>
  <c r="A692" i="36"/>
  <c r="E691" i="36"/>
  <c r="C691" i="36"/>
  <c r="A691" i="36"/>
  <c r="E690" i="36"/>
  <c r="C690" i="36"/>
  <c r="A690" i="36"/>
  <c r="E689" i="36"/>
  <c r="C689" i="36"/>
  <c r="A689" i="36"/>
  <c r="E688" i="36"/>
  <c r="C688" i="36"/>
  <c r="A688" i="36"/>
  <c r="E687" i="36"/>
  <c r="C687" i="36"/>
  <c r="A687" i="36"/>
  <c r="E686" i="36"/>
  <c r="C686" i="36"/>
  <c r="A686" i="36"/>
  <c r="E685" i="36"/>
  <c r="C685" i="36"/>
  <c r="A685" i="36"/>
  <c r="E684" i="36"/>
  <c r="C684" i="36"/>
  <c r="A684" i="36"/>
  <c r="E683" i="36"/>
  <c r="C683" i="36"/>
  <c r="A683" i="36"/>
  <c r="E682" i="36"/>
  <c r="C682" i="36"/>
  <c r="A682" i="36"/>
  <c r="E681" i="36"/>
  <c r="C681" i="36"/>
  <c r="A681" i="36"/>
  <c r="E680" i="36"/>
  <c r="C680" i="36"/>
  <c r="A680" i="36"/>
  <c r="E679" i="36"/>
  <c r="C679" i="36"/>
  <c r="A679" i="36"/>
  <c r="E678" i="36"/>
  <c r="C678" i="36"/>
  <c r="A678" i="36"/>
  <c r="E677" i="36"/>
  <c r="C677" i="36"/>
  <c r="A677" i="36"/>
  <c r="E676" i="36"/>
  <c r="C676" i="36"/>
  <c r="A676" i="36"/>
  <c r="E675" i="36"/>
  <c r="C675" i="36"/>
  <c r="A675" i="36"/>
  <c r="E674" i="36"/>
  <c r="C674" i="36"/>
  <c r="A674" i="36"/>
  <c r="E673" i="36"/>
  <c r="C673" i="36"/>
  <c r="A673" i="36"/>
  <c r="E672" i="36"/>
  <c r="C672" i="36"/>
  <c r="A672" i="36"/>
  <c r="E671" i="36"/>
  <c r="C671" i="36"/>
  <c r="A671" i="36"/>
  <c r="E670" i="36"/>
  <c r="C670" i="36"/>
  <c r="A670" i="36"/>
  <c r="E669" i="36"/>
  <c r="C669" i="36"/>
  <c r="A669" i="36"/>
  <c r="E668" i="36"/>
  <c r="C668" i="36"/>
  <c r="A668" i="36"/>
  <c r="E667" i="36"/>
  <c r="C667" i="36"/>
  <c r="A667" i="36"/>
  <c r="E666" i="36"/>
  <c r="C666" i="36"/>
  <c r="A666" i="36"/>
  <c r="E665" i="36"/>
  <c r="C665" i="36"/>
  <c r="A665" i="36"/>
  <c r="E664" i="36"/>
  <c r="C664" i="36"/>
  <c r="A664" i="36"/>
  <c r="E663" i="36"/>
  <c r="C663" i="36"/>
  <c r="A663" i="36"/>
  <c r="E662" i="36"/>
  <c r="C662" i="36"/>
  <c r="A662" i="36"/>
  <c r="E661" i="36"/>
  <c r="C661" i="36"/>
  <c r="A661" i="36"/>
  <c r="E660" i="36"/>
  <c r="C660" i="36"/>
  <c r="A660" i="36"/>
  <c r="E659" i="36"/>
  <c r="C659" i="36"/>
  <c r="A659" i="36"/>
  <c r="E658" i="36"/>
  <c r="C658" i="36"/>
  <c r="A658" i="36"/>
  <c r="E657" i="36"/>
  <c r="C657" i="36"/>
  <c r="A657" i="36"/>
  <c r="E656" i="36"/>
  <c r="C656" i="36"/>
  <c r="A656" i="36"/>
  <c r="E655" i="36"/>
  <c r="C655" i="36"/>
  <c r="A655" i="36"/>
  <c r="E654" i="36"/>
  <c r="C654" i="36"/>
  <c r="A654" i="36"/>
  <c r="E653" i="36"/>
  <c r="C653" i="36"/>
  <c r="A653" i="36"/>
  <c r="E652" i="36"/>
  <c r="C652" i="36"/>
  <c r="A652" i="36"/>
  <c r="E651" i="36"/>
  <c r="C651" i="36"/>
  <c r="A651" i="36"/>
  <c r="E650" i="36"/>
  <c r="C650" i="36"/>
  <c r="A650" i="36"/>
  <c r="E649" i="36"/>
  <c r="C649" i="36"/>
  <c r="A649" i="36"/>
  <c r="E648" i="36"/>
  <c r="C648" i="36"/>
  <c r="A648" i="36"/>
  <c r="E647" i="36"/>
  <c r="C647" i="36"/>
  <c r="A647" i="36"/>
  <c r="E646" i="36"/>
  <c r="C646" i="36"/>
  <c r="A646" i="36"/>
  <c r="E645" i="36"/>
  <c r="C645" i="36"/>
  <c r="A645" i="36"/>
  <c r="E644" i="36"/>
  <c r="C644" i="36"/>
  <c r="A644" i="36"/>
  <c r="E643" i="36"/>
  <c r="C643" i="36"/>
  <c r="A643" i="36"/>
  <c r="E642" i="36"/>
  <c r="C642" i="36"/>
  <c r="A642" i="36"/>
  <c r="E641" i="36"/>
  <c r="C641" i="36"/>
  <c r="A641" i="36"/>
  <c r="E640" i="36"/>
  <c r="C640" i="36"/>
  <c r="A640" i="36"/>
  <c r="E639" i="36"/>
  <c r="C639" i="36"/>
  <c r="A639" i="36"/>
  <c r="E638" i="36"/>
  <c r="C638" i="36"/>
  <c r="A638" i="36"/>
  <c r="E637" i="36"/>
  <c r="C637" i="36"/>
  <c r="A637" i="36"/>
  <c r="E636" i="36"/>
  <c r="C636" i="36"/>
  <c r="A636" i="36"/>
  <c r="E635" i="36"/>
  <c r="C635" i="36"/>
  <c r="A635" i="36"/>
  <c r="E634" i="36"/>
  <c r="C634" i="36"/>
  <c r="A634" i="36"/>
  <c r="E633" i="36"/>
  <c r="C633" i="36"/>
  <c r="A633" i="36"/>
  <c r="E632" i="36"/>
  <c r="C632" i="36"/>
  <c r="A632" i="36"/>
  <c r="E631" i="36"/>
  <c r="C631" i="36"/>
  <c r="A631" i="36"/>
  <c r="E630" i="36"/>
  <c r="C630" i="36"/>
  <c r="A630" i="36"/>
  <c r="E629" i="36"/>
  <c r="C629" i="36"/>
  <c r="A629" i="36"/>
  <c r="E628" i="36"/>
  <c r="C628" i="36"/>
  <c r="A628" i="36"/>
  <c r="E627" i="36"/>
  <c r="C627" i="36"/>
  <c r="A627" i="36"/>
  <c r="E626" i="36"/>
  <c r="C626" i="36"/>
  <c r="A626" i="36"/>
  <c r="E625" i="36"/>
  <c r="C625" i="36"/>
  <c r="A625" i="36"/>
  <c r="E624" i="36"/>
  <c r="C624" i="36"/>
  <c r="A624" i="36"/>
  <c r="E623" i="36"/>
  <c r="C623" i="36"/>
  <c r="A623" i="36"/>
  <c r="E622" i="36"/>
  <c r="C622" i="36"/>
  <c r="A622" i="36"/>
  <c r="E621" i="36"/>
  <c r="C621" i="36"/>
  <c r="A621" i="36"/>
  <c r="E620" i="36"/>
  <c r="C620" i="36"/>
  <c r="A620" i="36"/>
  <c r="E619" i="36"/>
  <c r="C619" i="36"/>
  <c r="A619" i="36"/>
  <c r="E618" i="36"/>
  <c r="C618" i="36"/>
  <c r="A618" i="36"/>
  <c r="E617" i="36"/>
  <c r="C617" i="36"/>
  <c r="A617" i="36"/>
  <c r="E616" i="36"/>
  <c r="C616" i="36"/>
  <c r="A616" i="36"/>
  <c r="E615" i="36"/>
  <c r="C615" i="36"/>
  <c r="A615" i="36"/>
  <c r="E614" i="36"/>
  <c r="C614" i="36"/>
  <c r="A614" i="36"/>
  <c r="E613" i="36"/>
  <c r="C613" i="36"/>
  <c r="A613" i="36"/>
  <c r="E612" i="36"/>
  <c r="C612" i="36"/>
  <c r="A612" i="36"/>
  <c r="E611" i="36"/>
  <c r="C611" i="36"/>
  <c r="A611" i="36"/>
  <c r="E610" i="36"/>
  <c r="C610" i="36"/>
  <c r="A610" i="36"/>
  <c r="E609" i="36"/>
  <c r="C609" i="36"/>
  <c r="A609" i="36"/>
  <c r="E608" i="36"/>
  <c r="C608" i="36"/>
  <c r="A608" i="36"/>
  <c r="E607" i="36"/>
  <c r="C607" i="36"/>
  <c r="A607" i="36"/>
  <c r="E606" i="36"/>
  <c r="C606" i="36"/>
  <c r="A606" i="36"/>
  <c r="E605" i="36"/>
  <c r="C605" i="36"/>
  <c r="A605" i="36"/>
  <c r="E604" i="36"/>
  <c r="C604" i="36"/>
  <c r="A604" i="36"/>
  <c r="E603" i="36"/>
  <c r="C603" i="36"/>
  <c r="A603" i="36"/>
  <c r="E602" i="36"/>
  <c r="C602" i="36"/>
  <c r="A602" i="36"/>
  <c r="E601" i="36"/>
  <c r="C601" i="36"/>
  <c r="A601" i="36"/>
  <c r="E600" i="36"/>
  <c r="C600" i="36"/>
  <c r="A600" i="36"/>
  <c r="E599" i="36"/>
  <c r="C599" i="36"/>
  <c r="A599" i="36"/>
  <c r="E598" i="36"/>
  <c r="C598" i="36"/>
  <c r="A598" i="36"/>
  <c r="E597" i="36"/>
  <c r="C597" i="36"/>
  <c r="A597" i="36"/>
  <c r="E596" i="36"/>
  <c r="C596" i="36"/>
  <c r="A596" i="36"/>
  <c r="E595" i="36"/>
  <c r="C595" i="36"/>
  <c r="A595" i="36"/>
  <c r="E594" i="36"/>
  <c r="C594" i="36"/>
  <c r="A594" i="36"/>
  <c r="E593" i="36"/>
  <c r="C593" i="36"/>
  <c r="A593" i="36"/>
  <c r="E592" i="36"/>
  <c r="C592" i="36"/>
  <c r="A592" i="36"/>
  <c r="E591" i="36"/>
  <c r="C591" i="36"/>
  <c r="A591" i="36"/>
  <c r="E590" i="36"/>
  <c r="C590" i="36"/>
  <c r="A590" i="36"/>
  <c r="E589" i="36"/>
  <c r="C589" i="36"/>
  <c r="A589" i="36"/>
  <c r="E588" i="36"/>
  <c r="C588" i="36"/>
  <c r="A588" i="36"/>
  <c r="E587" i="36"/>
  <c r="C587" i="36"/>
  <c r="A587" i="36"/>
  <c r="E586" i="36"/>
  <c r="C586" i="36"/>
  <c r="A586" i="36"/>
  <c r="E585" i="36"/>
  <c r="C585" i="36"/>
  <c r="A585" i="36"/>
  <c r="E584" i="36"/>
  <c r="C584" i="36"/>
  <c r="A584" i="36"/>
  <c r="E583" i="36"/>
  <c r="C583" i="36"/>
  <c r="A583" i="36"/>
  <c r="E582" i="36"/>
  <c r="C582" i="36"/>
  <c r="A582" i="36"/>
  <c r="E581" i="36"/>
  <c r="C581" i="36"/>
  <c r="A581" i="36"/>
  <c r="E580" i="36"/>
  <c r="C580" i="36"/>
  <c r="A580" i="36"/>
  <c r="E579" i="36"/>
  <c r="C579" i="36"/>
  <c r="A579" i="36"/>
  <c r="E578" i="36"/>
  <c r="C578" i="36"/>
  <c r="A578" i="36"/>
  <c r="E577" i="36"/>
  <c r="C577" i="36"/>
  <c r="A577" i="36"/>
  <c r="E576" i="36"/>
  <c r="C576" i="36"/>
  <c r="A576" i="36"/>
  <c r="E575" i="36"/>
  <c r="C575" i="36"/>
  <c r="A575" i="36"/>
  <c r="E574" i="36"/>
  <c r="C574" i="36"/>
  <c r="A574" i="36"/>
  <c r="E573" i="36"/>
  <c r="C573" i="36"/>
  <c r="A573" i="36"/>
  <c r="E572" i="36"/>
  <c r="C572" i="36"/>
  <c r="A572" i="36"/>
  <c r="E571" i="36"/>
  <c r="C571" i="36"/>
  <c r="A571" i="36"/>
  <c r="E570" i="36"/>
  <c r="C570" i="36"/>
  <c r="A570" i="36"/>
  <c r="E569" i="36"/>
  <c r="C569" i="36"/>
  <c r="A569" i="36"/>
  <c r="E568" i="36"/>
  <c r="C568" i="36"/>
  <c r="A568" i="36"/>
  <c r="E567" i="36"/>
  <c r="C567" i="36"/>
  <c r="A567" i="36"/>
  <c r="E566" i="36"/>
  <c r="C566" i="36"/>
  <c r="A566" i="36"/>
  <c r="E565" i="36"/>
  <c r="C565" i="36"/>
  <c r="A565" i="36"/>
  <c r="E564" i="36"/>
  <c r="C564" i="36"/>
  <c r="A564" i="36"/>
  <c r="E563" i="36"/>
  <c r="C563" i="36"/>
  <c r="A563" i="36"/>
  <c r="E562" i="36"/>
  <c r="C562" i="36"/>
  <c r="A562" i="36"/>
  <c r="E561" i="36"/>
  <c r="C561" i="36"/>
  <c r="A561" i="36"/>
  <c r="E560" i="36"/>
  <c r="C560" i="36"/>
  <c r="A560" i="36"/>
  <c r="E559" i="36"/>
  <c r="C559" i="36"/>
  <c r="A559" i="36"/>
  <c r="E558" i="36"/>
  <c r="C558" i="36"/>
  <c r="A558" i="36"/>
  <c r="E557" i="36"/>
  <c r="C557" i="36"/>
  <c r="A557" i="36"/>
  <c r="E556" i="36"/>
  <c r="C556" i="36"/>
  <c r="A556" i="36"/>
  <c r="E555" i="36"/>
  <c r="C555" i="36"/>
  <c r="A555" i="36"/>
  <c r="E554" i="36"/>
  <c r="C554" i="36"/>
  <c r="A554" i="36"/>
  <c r="E553" i="36"/>
  <c r="C553" i="36"/>
  <c r="A553" i="36"/>
  <c r="E552" i="36"/>
  <c r="C552" i="36"/>
  <c r="A552" i="36"/>
  <c r="E551" i="36"/>
  <c r="C551" i="36"/>
  <c r="A551" i="36"/>
  <c r="E550" i="36"/>
  <c r="C550" i="36"/>
  <c r="A550" i="36"/>
  <c r="E549" i="36"/>
  <c r="C549" i="36"/>
  <c r="A549" i="36"/>
  <c r="E548" i="36"/>
  <c r="C548" i="36"/>
  <c r="A548" i="36"/>
  <c r="E547" i="36"/>
  <c r="C547" i="36"/>
  <c r="A547" i="36"/>
  <c r="E546" i="36"/>
  <c r="C546" i="36"/>
  <c r="A546" i="36"/>
  <c r="E545" i="36"/>
  <c r="C545" i="36"/>
  <c r="A545" i="36"/>
  <c r="E544" i="36"/>
  <c r="C544" i="36"/>
  <c r="A544" i="36"/>
  <c r="E543" i="36"/>
  <c r="C543" i="36"/>
  <c r="A543" i="36"/>
  <c r="E542" i="36"/>
  <c r="C542" i="36"/>
  <c r="A542" i="36"/>
  <c r="E541" i="36"/>
  <c r="C541" i="36"/>
  <c r="A541" i="36"/>
  <c r="E540" i="36"/>
  <c r="C540" i="36"/>
  <c r="A540" i="36"/>
  <c r="E539" i="36"/>
  <c r="C539" i="36"/>
  <c r="A539" i="36"/>
  <c r="E538" i="36"/>
  <c r="C538" i="36"/>
  <c r="A538" i="36"/>
  <c r="E537" i="36"/>
  <c r="C537" i="36"/>
  <c r="A537" i="36"/>
  <c r="E536" i="36"/>
  <c r="C536" i="36"/>
  <c r="A536" i="36"/>
  <c r="E535" i="36"/>
  <c r="C535" i="36"/>
  <c r="A535" i="36"/>
  <c r="E534" i="36"/>
  <c r="C534" i="36"/>
  <c r="A534" i="36"/>
  <c r="E533" i="36"/>
  <c r="C533" i="36"/>
  <c r="A533" i="36"/>
  <c r="E532" i="36"/>
  <c r="C532" i="36"/>
  <c r="A532" i="36"/>
  <c r="E531" i="36"/>
  <c r="C531" i="36"/>
  <c r="A531" i="36"/>
  <c r="E530" i="36"/>
  <c r="C530" i="36"/>
  <c r="A530" i="36"/>
  <c r="E529" i="36"/>
  <c r="C529" i="36"/>
  <c r="A529" i="36"/>
  <c r="E528" i="36"/>
  <c r="C528" i="36"/>
  <c r="A528" i="36"/>
  <c r="E527" i="36"/>
  <c r="C527" i="36"/>
  <c r="A527" i="36"/>
  <c r="E526" i="36"/>
  <c r="C526" i="36"/>
  <c r="A526" i="36"/>
  <c r="E525" i="36"/>
  <c r="C525" i="36"/>
  <c r="A525" i="36"/>
  <c r="E524" i="36"/>
  <c r="C524" i="36"/>
  <c r="A524" i="36"/>
  <c r="E523" i="36"/>
  <c r="C523" i="36"/>
  <c r="A523" i="36"/>
  <c r="E522" i="36"/>
  <c r="C522" i="36"/>
  <c r="A522" i="36"/>
  <c r="E521" i="36"/>
  <c r="C521" i="36"/>
  <c r="A521" i="36"/>
  <c r="E520" i="36"/>
  <c r="C520" i="36"/>
  <c r="A520" i="36"/>
  <c r="E519" i="36"/>
  <c r="C519" i="36"/>
  <c r="A519" i="36"/>
  <c r="E518" i="36"/>
  <c r="C518" i="36"/>
  <c r="A518" i="36"/>
  <c r="E517" i="36"/>
  <c r="C517" i="36"/>
  <c r="A517" i="36"/>
  <c r="E516" i="36"/>
  <c r="C516" i="36"/>
  <c r="A516" i="36"/>
  <c r="E515" i="36"/>
  <c r="C515" i="36"/>
  <c r="A515" i="36"/>
  <c r="E514" i="36"/>
  <c r="C514" i="36"/>
  <c r="A514" i="36"/>
  <c r="E513" i="36"/>
  <c r="C513" i="36"/>
  <c r="A513" i="36"/>
  <c r="E512" i="36"/>
  <c r="C512" i="36"/>
  <c r="A512" i="36"/>
  <c r="E511" i="36"/>
  <c r="C511" i="36"/>
  <c r="A511" i="36"/>
  <c r="E510" i="36"/>
  <c r="C510" i="36"/>
  <c r="A510" i="36"/>
  <c r="E509" i="36"/>
  <c r="C509" i="36"/>
  <c r="A509" i="36"/>
  <c r="E508" i="36"/>
  <c r="C508" i="36"/>
  <c r="A508" i="36"/>
  <c r="E507" i="36"/>
  <c r="C507" i="36"/>
  <c r="A507" i="36"/>
  <c r="E506" i="36"/>
  <c r="C506" i="36"/>
  <c r="A506" i="36"/>
  <c r="E505" i="36"/>
  <c r="C505" i="36"/>
  <c r="A505" i="36"/>
  <c r="E504" i="36"/>
  <c r="C504" i="36"/>
  <c r="A504" i="36"/>
  <c r="E503" i="36"/>
  <c r="C503" i="36"/>
  <c r="A503" i="36"/>
  <c r="E502" i="36"/>
  <c r="C502" i="36"/>
  <c r="A502" i="36"/>
  <c r="E501" i="36"/>
  <c r="C501" i="36"/>
  <c r="A501" i="36"/>
  <c r="E500" i="36"/>
  <c r="C500" i="36"/>
  <c r="A500" i="36"/>
  <c r="E499" i="36"/>
  <c r="C499" i="36"/>
  <c r="A499" i="36"/>
  <c r="E498" i="36"/>
  <c r="C498" i="36"/>
  <c r="A498" i="36"/>
  <c r="E497" i="36"/>
  <c r="C497" i="36"/>
  <c r="A497" i="36"/>
  <c r="E496" i="36"/>
  <c r="C496" i="36"/>
  <c r="A496" i="36"/>
  <c r="E495" i="36"/>
  <c r="C495" i="36"/>
  <c r="A495" i="36"/>
  <c r="E494" i="36"/>
  <c r="C494" i="36"/>
  <c r="A494" i="36"/>
  <c r="E493" i="36"/>
  <c r="C493" i="36"/>
  <c r="A493" i="36"/>
  <c r="E492" i="36"/>
  <c r="C492" i="36"/>
  <c r="A492" i="36"/>
  <c r="E491" i="36"/>
  <c r="C491" i="36"/>
  <c r="A491" i="36"/>
  <c r="E490" i="36"/>
  <c r="C490" i="36"/>
  <c r="A490" i="36"/>
  <c r="E489" i="36"/>
  <c r="C489" i="36"/>
  <c r="A489" i="36"/>
  <c r="E488" i="36"/>
  <c r="C488" i="36"/>
  <c r="A488" i="36"/>
  <c r="E487" i="36"/>
  <c r="C487" i="36"/>
  <c r="A487" i="36"/>
  <c r="E486" i="36"/>
  <c r="C486" i="36"/>
  <c r="A486" i="36"/>
  <c r="E485" i="36"/>
  <c r="C485" i="36"/>
  <c r="A485" i="36"/>
  <c r="E484" i="36"/>
  <c r="C484" i="36"/>
  <c r="A484" i="36"/>
  <c r="E483" i="36"/>
  <c r="C483" i="36"/>
  <c r="A483" i="36"/>
  <c r="E482" i="36"/>
  <c r="C482" i="36"/>
  <c r="A482" i="36"/>
  <c r="E481" i="36"/>
  <c r="C481" i="36"/>
  <c r="A481" i="36"/>
  <c r="E480" i="36"/>
  <c r="C480" i="36"/>
  <c r="A480" i="36"/>
  <c r="E479" i="36"/>
  <c r="C479" i="36"/>
  <c r="A479" i="36"/>
  <c r="E478" i="36"/>
  <c r="C478" i="36"/>
  <c r="A478" i="36"/>
  <c r="E477" i="36"/>
  <c r="C477" i="36"/>
  <c r="A477" i="36"/>
  <c r="E476" i="36"/>
  <c r="C476" i="36"/>
  <c r="A476" i="36"/>
  <c r="E475" i="36"/>
  <c r="C475" i="36"/>
  <c r="A475" i="36"/>
  <c r="E474" i="36"/>
  <c r="C474" i="36"/>
  <c r="A474" i="36"/>
  <c r="E473" i="36"/>
  <c r="C473" i="36"/>
  <c r="A473" i="36"/>
  <c r="E472" i="36"/>
  <c r="C472" i="36"/>
  <c r="A472" i="36"/>
  <c r="E471" i="36"/>
  <c r="C471" i="36"/>
  <c r="A471" i="36"/>
  <c r="E470" i="36"/>
  <c r="C470" i="36"/>
  <c r="A470" i="36"/>
  <c r="E469" i="36"/>
  <c r="C469" i="36"/>
  <c r="A469" i="36"/>
  <c r="E468" i="36"/>
  <c r="C468" i="36"/>
  <c r="A468" i="36"/>
  <c r="E467" i="36"/>
  <c r="C467" i="36"/>
  <c r="A467" i="36"/>
  <c r="E466" i="36"/>
  <c r="C466" i="36"/>
  <c r="A466" i="36"/>
  <c r="E465" i="36"/>
  <c r="C465" i="36"/>
  <c r="A465" i="36"/>
  <c r="E464" i="36"/>
  <c r="C464" i="36"/>
  <c r="A464" i="36"/>
  <c r="E463" i="36"/>
  <c r="C463" i="36"/>
  <c r="A463" i="36"/>
  <c r="E462" i="36"/>
  <c r="C462" i="36"/>
  <c r="A462" i="36"/>
  <c r="E461" i="36"/>
  <c r="C461" i="36"/>
  <c r="A461" i="36"/>
  <c r="E460" i="36"/>
  <c r="C460" i="36"/>
  <c r="A460" i="36"/>
  <c r="E459" i="36"/>
  <c r="C459" i="36"/>
  <c r="A459" i="36"/>
  <c r="E458" i="36"/>
  <c r="C458" i="36"/>
  <c r="A458" i="36"/>
  <c r="E457" i="36"/>
  <c r="C457" i="36"/>
  <c r="A457" i="36"/>
  <c r="E456" i="36"/>
  <c r="C456" i="36"/>
  <c r="A456" i="36"/>
  <c r="E455" i="36"/>
  <c r="C455" i="36"/>
  <c r="A455" i="36"/>
  <c r="E454" i="36"/>
  <c r="C454" i="36"/>
  <c r="A454" i="36"/>
  <c r="E453" i="36"/>
  <c r="C453" i="36"/>
  <c r="A453" i="36"/>
  <c r="E452" i="36"/>
  <c r="C452" i="36"/>
  <c r="A452" i="36"/>
  <c r="E451" i="36"/>
  <c r="C451" i="36"/>
  <c r="A451" i="36"/>
  <c r="E450" i="36"/>
  <c r="C450" i="36"/>
  <c r="A450" i="36"/>
  <c r="E449" i="36"/>
  <c r="C449" i="36"/>
  <c r="A449" i="36"/>
  <c r="E448" i="36"/>
  <c r="C448" i="36"/>
  <c r="A448" i="36"/>
  <c r="E447" i="36"/>
  <c r="C447" i="36"/>
  <c r="A447" i="36"/>
  <c r="E446" i="36"/>
  <c r="C446" i="36"/>
  <c r="A446" i="36"/>
  <c r="E445" i="36"/>
  <c r="C445" i="36"/>
  <c r="A445" i="36"/>
  <c r="E444" i="36"/>
  <c r="C444" i="36"/>
  <c r="A444" i="36"/>
  <c r="E443" i="36"/>
  <c r="C443" i="36"/>
  <c r="A443" i="36"/>
  <c r="E442" i="36"/>
  <c r="C442" i="36"/>
  <c r="A442" i="36"/>
  <c r="E441" i="36"/>
  <c r="C441" i="36"/>
  <c r="A441" i="36"/>
  <c r="E440" i="36"/>
  <c r="C440" i="36"/>
  <c r="A440" i="36"/>
  <c r="E439" i="36"/>
  <c r="C439" i="36"/>
  <c r="A439" i="36"/>
  <c r="E438" i="36"/>
  <c r="C438" i="36"/>
  <c r="A438" i="36"/>
  <c r="E437" i="36"/>
  <c r="C437" i="36"/>
  <c r="A437" i="36"/>
  <c r="E436" i="36"/>
  <c r="C436" i="36"/>
  <c r="A436" i="36"/>
  <c r="E435" i="36"/>
  <c r="C435" i="36"/>
  <c r="A435" i="36"/>
  <c r="E434" i="36"/>
  <c r="C434" i="36"/>
  <c r="A434" i="36"/>
  <c r="E433" i="36"/>
  <c r="C433" i="36"/>
  <c r="A433" i="36"/>
  <c r="E432" i="36"/>
  <c r="C432" i="36"/>
  <c r="A432" i="36"/>
  <c r="E431" i="36"/>
  <c r="C431" i="36"/>
  <c r="A431" i="36"/>
  <c r="E430" i="36"/>
  <c r="C430" i="36"/>
  <c r="A430" i="36"/>
  <c r="E429" i="36"/>
  <c r="C429" i="36"/>
  <c r="A429" i="36"/>
  <c r="E428" i="36"/>
  <c r="C428" i="36"/>
  <c r="A428" i="36"/>
  <c r="E427" i="36"/>
  <c r="C427" i="36"/>
  <c r="A427" i="36"/>
  <c r="E426" i="36"/>
  <c r="C426" i="36"/>
  <c r="A426" i="36"/>
  <c r="E425" i="36"/>
  <c r="C425" i="36"/>
  <c r="A425" i="36"/>
  <c r="E424" i="36"/>
  <c r="C424" i="36"/>
  <c r="A424" i="36"/>
  <c r="E423" i="36"/>
  <c r="C423" i="36"/>
  <c r="A423" i="36"/>
  <c r="E422" i="36"/>
  <c r="C422" i="36"/>
  <c r="A422" i="36"/>
  <c r="E421" i="36"/>
  <c r="C421" i="36"/>
  <c r="A421" i="36"/>
  <c r="E420" i="36"/>
  <c r="C420" i="36"/>
  <c r="A420" i="36"/>
  <c r="E419" i="36"/>
  <c r="C419" i="36"/>
  <c r="A419" i="36"/>
  <c r="E418" i="36"/>
  <c r="C418" i="36"/>
  <c r="A418" i="36"/>
  <c r="E417" i="36"/>
  <c r="C417" i="36"/>
  <c r="A417" i="36"/>
  <c r="E416" i="36"/>
  <c r="C416" i="36"/>
  <c r="A416" i="36"/>
  <c r="E415" i="36"/>
  <c r="C415" i="36"/>
  <c r="A415" i="36"/>
  <c r="E414" i="36"/>
  <c r="C414" i="36"/>
  <c r="A414" i="36"/>
  <c r="E413" i="36"/>
  <c r="C413" i="36"/>
  <c r="A413" i="36"/>
  <c r="E412" i="36"/>
  <c r="C412" i="36"/>
  <c r="A412" i="36"/>
  <c r="E411" i="36"/>
  <c r="C411" i="36"/>
  <c r="A411" i="36"/>
  <c r="E410" i="36"/>
  <c r="C410" i="36"/>
  <c r="A410" i="36"/>
  <c r="E409" i="36"/>
  <c r="C409" i="36"/>
  <c r="A409" i="36"/>
  <c r="E408" i="36"/>
  <c r="C408" i="36"/>
  <c r="A408" i="36"/>
  <c r="E407" i="36"/>
  <c r="C407" i="36"/>
  <c r="A407" i="36"/>
  <c r="E406" i="36"/>
  <c r="C406" i="36"/>
  <c r="A406" i="36"/>
  <c r="E405" i="36"/>
  <c r="C405" i="36"/>
  <c r="A405" i="36"/>
  <c r="E404" i="36"/>
  <c r="C404" i="36"/>
  <c r="A404" i="36"/>
  <c r="E403" i="36"/>
  <c r="C403" i="36"/>
  <c r="A403" i="36"/>
  <c r="E402" i="36"/>
  <c r="C402" i="36"/>
  <c r="A402" i="36"/>
  <c r="E401" i="36"/>
  <c r="C401" i="36"/>
  <c r="A401" i="36"/>
  <c r="E400" i="36"/>
  <c r="C400" i="36"/>
  <c r="A400" i="36"/>
  <c r="E399" i="36"/>
  <c r="C399" i="36"/>
  <c r="A399" i="36"/>
  <c r="E398" i="36"/>
  <c r="C398" i="36"/>
  <c r="A398" i="36"/>
  <c r="E397" i="36"/>
  <c r="C397" i="36"/>
  <c r="A397" i="36"/>
  <c r="E396" i="36"/>
  <c r="C396" i="36"/>
  <c r="A396" i="36"/>
  <c r="E395" i="36"/>
  <c r="C395" i="36"/>
  <c r="A395" i="36"/>
  <c r="E394" i="36"/>
  <c r="C394" i="36"/>
  <c r="A394" i="36"/>
  <c r="E393" i="36"/>
  <c r="C393" i="36"/>
  <c r="A393" i="36"/>
  <c r="E392" i="36"/>
  <c r="C392" i="36"/>
  <c r="A392" i="36"/>
  <c r="E391" i="36"/>
  <c r="C391" i="36"/>
  <c r="A391" i="36"/>
  <c r="E390" i="36"/>
  <c r="C390" i="36"/>
  <c r="A390" i="36"/>
  <c r="E389" i="36"/>
  <c r="C389" i="36"/>
  <c r="A389" i="36"/>
  <c r="E388" i="36"/>
  <c r="C388" i="36"/>
  <c r="A388" i="36"/>
  <c r="E387" i="36"/>
  <c r="C387" i="36"/>
  <c r="A387" i="36"/>
  <c r="E386" i="36"/>
  <c r="C386" i="36"/>
  <c r="A386" i="36"/>
  <c r="E385" i="36"/>
  <c r="C385" i="36"/>
  <c r="A385" i="36"/>
  <c r="E384" i="36"/>
  <c r="C384" i="36"/>
  <c r="A384" i="36"/>
  <c r="E383" i="36"/>
  <c r="C383" i="36"/>
  <c r="A383" i="36"/>
  <c r="E382" i="36"/>
  <c r="C382" i="36"/>
  <c r="A382" i="36"/>
  <c r="E381" i="36"/>
  <c r="C381" i="36"/>
  <c r="A381" i="36"/>
  <c r="E380" i="36"/>
  <c r="C380" i="36"/>
  <c r="A380" i="36"/>
  <c r="E379" i="36"/>
  <c r="C379" i="36"/>
  <c r="A379" i="36"/>
  <c r="E378" i="36"/>
  <c r="C378" i="36"/>
  <c r="A378" i="36"/>
  <c r="E377" i="36"/>
  <c r="C377" i="36"/>
  <c r="A377" i="36"/>
  <c r="E376" i="36"/>
  <c r="C376" i="36"/>
  <c r="A376" i="36"/>
  <c r="E375" i="36"/>
  <c r="C375" i="36"/>
  <c r="A375" i="36"/>
  <c r="E374" i="36"/>
  <c r="C374" i="36"/>
  <c r="A374" i="36"/>
  <c r="E373" i="36"/>
  <c r="C373" i="36"/>
  <c r="A373" i="36"/>
  <c r="E372" i="36"/>
  <c r="C372" i="36"/>
  <c r="A372" i="36"/>
  <c r="E371" i="36"/>
  <c r="C371" i="36"/>
  <c r="A371" i="36"/>
  <c r="E370" i="36"/>
  <c r="C370" i="36"/>
  <c r="A370" i="36"/>
  <c r="E369" i="36"/>
  <c r="C369" i="36"/>
  <c r="A369" i="36"/>
  <c r="E368" i="36"/>
  <c r="C368" i="36"/>
  <c r="A368" i="36"/>
  <c r="E367" i="36"/>
  <c r="C367" i="36"/>
  <c r="A367" i="36"/>
  <c r="E366" i="36"/>
  <c r="C366" i="36"/>
  <c r="A366" i="36"/>
  <c r="E365" i="36"/>
  <c r="C365" i="36"/>
  <c r="A365" i="36"/>
  <c r="E364" i="36"/>
  <c r="C364" i="36"/>
  <c r="A364" i="36"/>
  <c r="E363" i="36"/>
  <c r="C363" i="36"/>
  <c r="A363" i="36"/>
  <c r="E362" i="36"/>
  <c r="C362" i="36"/>
  <c r="A362" i="36"/>
  <c r="E361" i="36"/>
  <c r="C361" i="36"/>
  <c r="A361" i="36"/>
  <c r="E360" i="36"/>
  <c r="C360" i="36"/>
  <c r="A360" i="36"/>
  <c r="E359" i="36"/>
  <c r="C359" i="36"/>
  <c r="A359" i="36"/>
  <c r="E358" i="36"/>
  <c r="C358" i="36"/>
  <c r="A358" i="36"/>
  <c r="E357" i="36"/>
  <c r="C357" i="36"/>
  <c r="A357" i="36"/>
  <c r="E356" i="36"/>
  <c r="C356" i="36"/>
  <c r="A356" i="36"/>
  <c r="E355" i="36"/>
  <c r="C355" i="36"/>
  <c r="A355" i="36"/>
  <c r="E354" i="36"/>
  <c r="C354" i="36"/>
  <c r="A354" i="36"/>
  <c r="E353" i="36"/>
  <c r="C353" i="36"/>
  <c r="A353" i="36"/>
  <c r="E352" i="36"/>
  <c r="C352" i="36"/>
  <c r="A352" i="36"/>
  <c r="E351" i="36"/>
  <c r="C351" i="36"/>
  <c r="A351" i="36"/>
  <c r="E350" i="36"/>
  <c r="C350" i="36"/>
  <c r="A350" i="36"/>
  <c r="E349" i="36"/>
  <c r="C349" i="36"/>
  <c r="A349" i="36"/>
  <c r="E348" i="36"/>
  <c r="C348" i="36"/>
  <c r="A348" i="36"/>
  <c r="E347" i="36"/>
  <c r="C347" i="36"/>
  <c r="A347" i="36"/>
  <c r="E346" i="36"/>
  <c r="C346" i="36"/>
  <c r="A346" i="36"/>
  <c r="E345" i="36"/>
  <c r="C345" i="36"/>
  <c r="A345" i="36"/>
  <c r="E344" i="36"/>
  <c r="C344" i="36"/>
  <c r="A344" i="36"/>
  <c r="E343" i="36"/>
  <c r="C343" i="36"/>
  <c r="A343" i="36"/>
  <c r="E342" i="36"/>
  <c r="C342" i="36"/>
  <c r="A342" i="36"/>
  <c r="E341" i="36"/>
  <c r="C341" i="36"/>
  <c r="A341" i="36"/>
  <c r="E340" i="36"/>
  <c r="C340" i="36"/>
  <c r="A340" i="36"/>
  <c r="E339" i="36"/>
  <c r="C339" i="36"/>
  <c r="A339" i="36"/>
  <c r="E338" i="36"/>
  <c r="C338" i="36"/>
  <c r="A338" i="36"/>
  <c r="E337" i="36"/>
  <c r="C337" i="36"/>
  <c r="A337" i="36"/>
  <c r="E336" i="36"/>
  <c r="C336" i="36"/>
  <c r="A336" i="36"/>
  <c r="E335" i="36"/>
  <c r="C335" i="36"/>
  <c r="A335" i="36"/>
  <c r="E334" i="36"/>
  <c r="C334" i="36"/>
  <c r="A334" i="36"/>
  <c r="E333" i="36"/>
  <c r="C333" i="36"/>
  <c r="A333" i="36"/>
  <c r="E332" i="36"/>
  <c r="C332" i="36"/>
  <c r="A332" i="36"/>
  <c r="E331" i="36"/>
  <c r="C331" i="36"/>
  <c r="A331" i="36"/>
  <c r="E330" i="36"/>
  <c r="C330" i="36"/>
  <c r="A330" i="36"/>
  <c r="E329" i="36"/>
  <c r="C329" i="36"/>
  <c r="A329" i="36"/>
  <c r="E328" i="36"/>
  <c r="C328" i="36"/>
  <c r="A328" i="36"/>
  <c r="E327" i="36"/>
  <c r="C327" i="36"/>
  <c r="A327" i="36"/>
  <c r="E326" i="36"/>
  <c r="C326" i="36"/>
  <c r="A326" i="36"/>
  <c r="E325" i="36"/>
  <c r="C325" i="36"/>
  <c r="A325" i="36"/>
  <c r="E324" i="36"/>
  <c r="C324" i="36"/>
  <c r="A324" i="36"/>
  <c r="E323" i="36"/>
  <c r="C323" i="36"/>
  <c r="A323" i="36"/>
  <c r="E322" i="36"/>
  <c r="C322" i="36"/>
  <c r="A322" i="36"/>
  <c r="E321" i="36"/>
  <c r="C321" i="36"/>
  <c r="A321" i="36"/>
  <c r="E320" i="36"/>
  <c r="C320" i="36"/>
  <c r="A320" i="36"/>
  <c r="E319" i="36"/>
  <c r="C319" i="36"/>
  <c r="A319" i="36"/>
  <c r="E318" i="36"/>
  <c r="C318" i="36"/>
  <c r="A318" i="36"/>
  <c r="E317" i="36"/>
  <c r="C317" i="36"/>
  <c r="A317" i="36"/>
  <c r="E316" i="36"/>
  <c r="C316" i="36"/>
  <c r="A316" i="36"/>
  <c r="E315" i="36"/>
  <c r="C315" i="36"/>
  <c r="A315" i="36"/>
  <c r="E314" i="36"/>
  <c r="C314" i="36"/>
  <c r="A314" i="36"/>
  <c r="E313" i="36"/>
  <c r="C313" i="36"/>
  <c r="A313" i="36"/>
  <c r="E312" i="36"/>
  <c r="C312" i="36"/>
  <c r="A312" i="36"/>
  <c r="E311" i="36"/>
  <c r="C311" i="36"/>
  <c r="A311" i="36"/>
  <c r="E310" i="36"/>
  <c r="C310" i="36"/>
  <c r="A310" i="36"/>
  <c r="E309" i="36"/>
  <c r="C309" i="36"/>
  <c r="A309" i="36"/>
  <c r="E308" i="36"/>
  <c r="C308" i="36"/>
  <c r="A308" i="36"/>
  <c r="E307" i="36"/>
  <c r="C307" i="36"/>
  <c r="A307" i="36"/>
  <c r="E306" i="36"/>
  <c r="C306" i="36"/>
  <c r="A306" i="36"/>
  <c r="E305" i="36"/>
  <c r="C305" i="36"/>
  <c r="A305" i="36"/>
  <c r="E304" i="36"/>
  <c r="C304" i="36"/>
  <c r="A304" i="36"/>
  <c r="E303" i="36"/>
  <c r="C303" i="36"/>
  <c r="A303" i="36"/>
  <c r="E302" i="36"/>
  <c r="C302" i="36"/>
  <c r="A302" i="36"/>
  <c r="E301" i="36"/>
  <c r="C301" i="36"/>
  <c r="A301" i="36"/>
  <c r="E300" i="36"/>
  <c r="C300" i="36"/>
  <c r="A300" i="36"/>
  <c r="E299" i="36"/>
  <c r="C299" i="36"/>
  <c r="A299" i="36"/>
  <c r="E298" i="36"/>
  <c r="C298" i="36"/>
  <c r="A298" i="36"/>
  <c r="E297" i="36"/>
  <c r="C297" i="36"/>
  <c r="A297" i="36"/>
  <c r="E296" i="36"/>
  <c r="C296" i="36"/>
  <c r="A296" i="36"/>
  <c r="E295" i="36"/>
  <c r="C295" i="36"/>
  <c r="A295" i="36"/>
  <c r="E294" i="36"/>
  <c r="C294" i="36"/>
  <c r="A294" i="36"/>
  <c r="E293" i="36"/>
  <c r="C293" i="36"/>
  <c r="A293" i="36"/>
  <c r="E292" i="36"/>
  <c r="C292" i="36"/>
  <c r="A292" i="36"/>
  <c r="E291" i="36"/>
  <c r="C291" i="36"/>
  <c r="A291" i="36"/>
  <c r="E290" i="36"/>
  <c r="C290" i="36"/>
  <c r="A290" i="36"/>
  <c r="E289" i="36"/>
  <c r="C289" i="36"/>
  <c r="A289" i="36"/>
  <c r="E288" i="36"/>
  <c r="C288" i="36"/>
  <c r="A288" i="36"/>
  <c r="E287" i="36"/>
  <c r="C287" i="36"/>
  <c r="A287" i="36"/>
  <c r="E286" i="36"/>
  <c r="C286" i="36"/>
  <c r="A286" i="36"/>
  <c r="E285" i="36"/>
  <c r="C285" i="36"/>
  <c r="A285" i="36"/>
  <c r="E284" i="36"/>
  <c r="C284" i="36"/>
  <c r="A284" i="36"/>
  <c r="E283" i="36"/>
  <c r="C283" i="36"/>
  <c r="A283" i="36"/>
  <c r="E282" i="36"/>
  <c r="C282" i="36"/>
  <c r="A282" i="36"/>
  <c r="E281" i="36"/>
  <c r="C281" i="36"/>
  <c r="A281" i="36"/>
  <c r="E280" i="36"/>
  <c r="C280" i="36"/>
  <c r="A280" i="36"/>
  <c r="E279" i="36"/>
  <c r="C279" i="36"/>
  <c r="A279" i="36"/>
  <c r="E278" i="36"/>
  <c r="C278" i="36"/>
  <c r="A278" i="36"/>
  <c r="E277" i="36"/>
  <c r="C277" i="36"/>
  <c r="A277" i="36"/>
  <c r="E276" i="36"/>
  <c r="C276" i="36"/>
  <c r="A276" i="36"/>
  <c r="E275" i="36"/>
  <c r="C275" i="36"/>
  <c r="A275" i="36"/>
  <c r="E274" i="36"/>
  <c r="C274" i="36"/>
  <c r="A274" i="36"/>
  <c r="E273" i="36"/>
  <c r="C273" i="36"/>
  <c r="A273" i="36"/>
  <c r="E272" i="36"/>
  <c r="C272" i="36"/>
  <c r="A272" i="36"/>
  <c r="E271" i="36"/>
  <c r="C271" i="36"/>
  <c r="A271" i="36"/>
  <c r="E270" i="36"/>
  <c r="C270" i="36"/>
  <c r="A270" i="36"/>
  <c r="E269" i="36"/>
  <c r="C269" i="36"/>
  <c r="A269" i="36"/>
  <c r="E268" i="36"/>
  <c r="C268" i="36"/>
  <c r="A268" i="36"/>
  <c r="E267" i="36"/>
  <c r="C267" i="36"/>
  <c r="A267" i="36"/>
  <c r="E266" i="36"/>
  <c r="C266" i="36"/>
  <c r="A266" i="36"/>
  <c r="E265" i="36"/>
  <c r="C265" i="36"/>
  <c r="A265" i="36"/>
  <c r="E264" i="36"/>
  <c r="C264" i="36"/>
  <c r="A264" i="36"/>
  <c r="E263" i="36"/>
  <c r="C263" i="36"/>
  <c r="A263" i="36"/>
  <c r="E262" i="36"/>
  <c r="C262" i="36"/>
  <c r="A262" i="36"/>
  <c r="E261" i="36"/>
  <c r="C261" i="36"/>
  <c r="A261" i="36"/>
  <c r="E260" i="36"/>
  <c r="C260" i="36"/>
  <c r="A260" i="36"/>
  <c r="E259" i="36"/>
  <c r="C259" i="36"/>
  <c r="A259" i="36"/>
  <c r="E258" i="36"/>
  <c r="C258" i="36"/>
  <c r="A258" i="36"/>
  <c r="E257" i="36"/>
  <c r="C257" i="36"/>
  <c r="A257" i="36"/>
  <c r="E256" i="36"/>
  <c r="C256" i="36"/>
  <c r="A256" i="36"/>
  <c r="E255" i="36"/>
  <c r="C255" i="36"/>
  <c r="A255" i="36"/>
  <c r="E254" i="36"/>
  <c r="C254" i="36"/>
  <c r="A254" i="36"/>
  <c r="E253" i="36"/>
  <c r="C253" i="36"/>
  <c r="A253" i="36"/>
  <c r="E252" i="36"/>
  <c r="C252" i="36"/>
  <c r="A252" i="36"/>
  <c r="E251" i="36"/>
  <c r="C251" i="36"/>
  <c r="A251" i="36"/>
  <c r="E250" i="36"/>
  <c r="C250" i="36"/>
  <c r="A250" i="36"/>
  <c r="E249" i="36"/>
  <c r="C249" i="36"/>
  <c r="A249" i="36"/>
  <c r="E248" i="36"/>
  <c r="C248" i="36"/>
  <c r="A248" i="36"/>
  <c r="E247" i="36"/>
  <c r="C247" i="36"/>
  <c r="A247" i="36"/>
  <c r="E246" i="36"/>
  <c r="C246" i="36"/>
  <c r="A246" i="36"/>
  <c r="E245" i="36"/>
  <c r="C245" i="36"/>
  <c r="A245" i="36"/>
  <c r="E244" i="36"/>
  <c r="C244" i="36"/>
  <c r="A244" i="36"/>
  <c r="E243" i="36"/>
  <c r="C243" i="36"/>
  <c r="A243" i="36"/>
  <c r="E242" i="36"/>
  <c r="C242" i="36"/>
  <c r="A242" i="36"/>
  <c r="E241" i="36"/>
  <c r="C241" i="36"/>
  <c r="A241" i="36"/>
  <c r="E240" i="36"/>
  <c r="C240" i="36"/>
  <c r="A240" i="36"/>
  <c r="E239" i="36"/>
  <c r="C239" i="36"/>
  <c r="A239" i="36"/>
  <c r="E238" i="36"/>
  <c r="C238" i="36"/>
  <c r="A238" i="36"/>
  <c r="E237" i="36"/>
  <c r="C237" i="36"/>
  <c r="A237" i="36"/>
  <c r="E236" i="36"/>
  <c r="C236" i="36"/>
  <c r="A236" i="36"/>
  <c r="E235" i="36"/>
  <c r="C235" i="36"/>
  <c r="A235" i="36"/>
  <c r="E234" i="36"/>
  <c r="C234" i="36"/>
  <c r="A234" i="36"/>
  <c r="E233" i="36"/>
  <c r="C233" i="36"/>
  <c r="A233" i="36"/>
  <c r="E232" i="36"/>
  <c r="C232" i="36"/>
  <c r="A232" i="36"/>
  <c r="E231" i="36"/>
  <c r="C231" i="36"/>
  <c r="A231" i="36"/>
  <c r="E230" i="36"/>
  <c r="C230" i="36"/>
  <c r="A230" i="36"/>
  <c r="E229" i="36"/>
  <c r="C229" i="36"/>
  <c r="A229" i="36"/>
  <c r="E228" i="36"/>
  <c r="C228" i="36"/>
  <c r="A228" i="36"/>
  <c r="E227" i="36"/>
  <c r="C227" i="36"/>
  <c r="A227" i="36"/>
  <c r="E226" i="36"/>
  <c r="C226" i="36"/>
  <c r="A226" i="36"/>
  <c r="E225" i="36"/>
  <c r="C225" i="36"/>
  <c r="A225" i="36"/>
  <c r="E224" i="36"/>
  <c r="C224" i="36"/>
  <c r="A224" i="36"/>
  <c r="E223" i="36"/>
  <c r="C223" i="36"/>
  <c r="A223" i="36"/>
  <c r="E222" i="36"/>
  <c r="C222" i="36"/>
  <c r="A222" i="36"/>
  <c r="E221" i="36"/>
  <c r="C221" i="36"/>
  <c r="A221" i="36"/>
  <c r="E220" i="36"/>
  <c r="C220" i="36"/>
  <c r="A220" i="36"/>
  <c r="E219" i="36"/>
  <c r="C219" i="36"/>
  <c r="A219" i="36"/>
  <c r="E218" i="36"/>
  <c r="C218" i="36"/>
  <c r="A218" i="36"/>
  <c r="E217" i="36"/>
  <c r="C217" i="36"/>
  <c r="A217" i="36"/>
  <c r="E216" i="36"/>
  <c r="C216" i="36"/>
  <c r="A216" i="36"/>
  <c r="E215" i="36"/>
  <c r="C215" i="36"/>
  <c r="A215" i="36"/>
  <c r="E214" i="36"/>
  <c r="C214" i="36"/>
  <c r="A214" i="36"/>
  <c r="E213" i="36"/>
  <c r="C213" i="36"/>
  <c r="A213" i="36"/>
  <c r="E212" i="36"/>
  <c r="C212" i="36"/>
  <c r="A212" i="36"/>
  <c r="E211" i="36"/>
  <c r="C211" i="36"/>
  <c r="A211" i="36"/>
  <c r="E210" i="36"/>
  <c r="C210" i="36"/>
  <c r="A210" i="36"/>
  <c r="E209" i="36"/>
  <c r="C209" i="36"/>
  <c r="A209" i="36"/>
  <c r="E208" i="36"/>
  <c r="C208" i="36"/>
  <c r="A208" i="36"/>
  <c r="E207" i="36"/>
  <c r="C207" i="36"/>
  <c r="A207" i="36"/>
  <c r="E206" i="36"/>
  <c r="C206" i="36"/>
  <c r="A206" i="36"/>
  <c r="E205" i="36"/>
  <c r="C205" i="36"/>
  <c r="A205" i="36"/>
  <c r="E204" i="36"/>
  <c r="C204" i="36"/>
  <c r="A204" i="36"/>
  <c r="E203" i="36"/>
  <c r="C203" i="36"/>
  <c r="A203" i="36"/>
  <c r="E202" i="36"/>
  <c r="C202" i="36"/>
  <c r="A202" i="36"/>
  <c r="E201" i="36"/>
  <c r="C201" i="36"/>
  <c r="A201" i="36"/>
  <c r="E200" i="36"/>
  <c r="C200" i="36"/>
  <c r="A200" i="36"/>
  <c r="E199" i="36"/>
  <c r="C199" i="36"/>
  <c r="A199" i="36"/>
  <c r="E198" i="36"/>
  <c r="C198" i="36"/>
  <c r="A198" i="36"/>
  <c r="E197" i="36"/>
  <c r="C197" i="36"/>
  <c r="A197" i="36"/>
  <c r="E196" i="36"/>
  <c r="C196" i="36"/>
  <c r="A196" i="36"/>
  <c r="E195" i="36"/>
  <c r="C195" i="36"/>
  <c r="A195" i="36"/>
  <c r="E194" i="36"/>
  <c r="C194" i="36"/>
  <c r="A194" i="36"/>
  <c r="E193" i="36"/>
  <c r="C193" i="36"/>
  <c r="A193" i="36"/>
  <c r="E192" i="36"/>
  <c r="C192" i="36"/>
  <c r="A192" i="36"/>
  <c r="E191" i="36"/>
  <c r="C191" i="36"/>
  <c r="A191" i="36"/>
  <c r="E190" i="36"/>
  <c r="C190" i="36"/>
  <c r="A190" i="36"/>
  <c r="E189" i="36"/>
  <c r="C189" i="36"/>
  <c r="A189" i="36"/>
  <c r="E188" i="36"/>
  <c r="C188" i="36"/>
  <c r="A188" i="36"/>
  <c r="E187" i="36"/>
  <c r="C187" i="36"/>
  <c r="A187" i="36"/>
  <c r="E186" i="36"/>
  <c r="C186" i="36"/>
  <c r="A186" i="36"/>
  <c r="E185" i="36"/>
  <c r="C185" i="36"/>
  <c r="A185" i="36"/>
  <c r="E184" i="36"/>
  <c r="C184" i="36"/>
  <c r="A184" i="36"/>
  <c r="E183" i="36"/>
  <c r="C183" i="36"/>
  <c r="A183" i="36"/>
  <c r="E182" i="36"/>
  <c r="C182" i="36"/>
  <c r="A182" i="36"/>
  <c r="E181" i="36"/>
  <c r="C181" i="36"/>
  <c r="A181" i="36"/>
  <c r="E180" i="36"/>
  <c r="C180" i="36"/>
  <c r="A180" i="36"/>
  <c r="E179" i="36"/>
  <c r="C179" i="36"/>
  <c r="A179" i="36"/>
  <c r="E178" i="36"/>
  <c r="C178" i="36"/>
  <c r="A178" i="36"/>
  <c r="E177" i="36"/>
  <c r="C177" i="36"/>
  <c r="A177" i="36"/>
  <c r="E176" i="36"/>
  <c r="C176" i="36"/>
  <c r="A176" i="36"/>
  <c r="E175" i="36"/>
  <c r="C175" i="36"/>
  <c r="A175" i="36"/>
  <c r="E174" i="36"/>
  <c r="C174" i="36"/>
  <c r="A174" i="36"/>
  <c r="E173" i="36"/>
  <c r="C173" i="36"/>
  <c r="A173" i="36"/>
  <c r="E172" i="36"/>
  <c r="C172" i="36"/>
  <c r="A172" i="36"/>
  <c r="E171" i="36"/>
  <c r="C171" i="36"/>
  <c r="A171" i="36"/>
  <c r="E170" i="36"/>
  <c r="C170" i="36"/>
  <c r="A170" i="36"/>
  <c r="E169" i="36"/>
  <c r="C169" i="36"/>
  <c r="A169" i="36"/>
  <c r="E168" i="36"/>
  <c r="C168" i="36"/>
  <c r="A168" i="36"/>
  <c r="E167" i="36"/>
  <c r="C167" i="36"/>
  <c r="A167" i="36"/>
  <c r="E166" i="36"/>
  <c r="C166" i="36"/>
  <c r="A166" i="36"/>
  <c r="E165" i="36"/>
  <c r="C165" i="36"/>
  <c r="A165" i="36"/>
  <c r="E164" i="36"/>
  <c r="C164" i="36"/>
  <c r="A164" i="36"/>
  <c r="E163" i="36"/>
  <c r="C163" i="36"/>
  <c r="A163" i="36"/>
  <c r="E162" i="36"/>
  <c r="C162" i="36"/>
  <c r="A162" i="36"/>
  <c r="E161" i="36"/>
  <c r="C161" i="36"/>
  <c r="A161" i="36"/>
  <c r="E160" i="36"/>
  <c r="C160" i="36"/>
  <c r="A160" i="36"/>
  <c r="E159" i="36"/>
  <c r="C159" i="36"/>
  <c r="A159" i="36"/>
  <c r="E158" i="36"/>
  <c r="C158" i="36"/>
  <c r="A158" i="36"/>
  <c r="E157" i="36"/>
  <c r="C157" i="36"/>
  <c r="A157" i="36"/>
  <c r="E156" i="36"/>
  <c r="C156" i="36"/>
  <c r="A156" i="36"/>
  <c r="E155" i="36"/>
  <c r="C155" i="36"/>
  <c r="A155" i="36"/>
  <c r="E154" i="36"/>
  <c r="C154" i="36"/>
  <c r="A154" i="36"/>
  <c r="E153" i="36"/>
  <c r="C153" i="36"/>
  <c r="A153" i="36"/>
  <c r="E152" i="36"/>
  <c r="C152" i="36"/>
  <c r="A152" i="36"/>
  <c r="E151" i="36"/>
  <c r="C151" i="36"/>
  <c r="A151" i="36"/>
  <c r="E150" i="36"/>
  <c r="C150" i="36"/>
  <c r="A150" i="36"/>
  <c r="E149" i="36"/>
  <c r="C149" i="36"/>
  <c r="A149" i="36"/>
  <c r="E148" i="36"/>
  <c r="C148" i="36"/>
  <c r="A148" i="36"/>
  <c r="E147" i="36"/>
  <c r="C147" i="36"/>
  <c r="A147" i="36"/>
  <c r="E146" i="36"/>
  <c r="C146" i="36"/>
  <c r="A146" i="36"/>
  <c r="E145" i="36"/>
  <c r="C145" i="36"/>
  <c r="A145" i="36"/>
  <c r="E144" i="36"/>
  <c r="C144" i="36"/>
  <c r="A144" i="36"/>
  <c r="E143" i="36"/>
  <c r="C143" i="36"/>
  <c r="A143" i="36"/>
  <c r="E142" i="36"/>
  <c r="C142" i="36"/>
  <c r="A142" i="36"/>
  <c r="E141" i="36"/>
  <c r="C141" i="36"/>
  <c r="A141" i="36"/>
  <c r="E140" i="36"/>
  <c r="C140" i="36"/>
  <c r="A140" i="36"/>
  <c r="E139" i="36"/>
  <c r="C139" i="36"/>
  <c r="A139" i="36"/>
  <c r="E138" i="36"/>
  <c r="C138" i="36"/>
  <c r="A138" i="36"/>
  <c r="E137" i="36"/>
  <c r="C137" i="36"/>
  <c r="A137" i="36"/>
  <c r="E136" i="36"/>
  <c r="C136" i="36"/>
  <c r="A136" i="36"/>
  <c r="E135" i="36"/>
  <c r="C135" i="36"/>
  <c r="A135" i="36"/>
  <c r="E134" i="36"/>
  <c r="C134" i="36"/>
  <c r="A134" i="36"/>
  <c r="E133" i="36"/>
  <c r="C133" i="36"/>
  <c r="A133" i="36"/>
  <c r="E132" i="36"/>
  <c r="C132" i="36"/>
  <c r="A132" i="36"/>
  <c r="E131" i="36"/>
  <c r="C131" i="36"/>
  <c r="A131" i="36"/>
  <c r="E130" i="36"/>
  <c r="C130" i="36"/>
  <c r="A130" i="36"/>
  <c r="E129" i="36"/>
  <c r="C129" i="36"/>
  <c r="A129" i="36"/>
  <c r="E128" i="36"/>
  <c r="C128" i="36"/>
  <c r="A128" i="36"/>
  <c r="E127" i="36"/>
  <c r="C127" i="36"/>
  <c r="A127" i="36"/>
  <c r="E126" i="36"/>
  <c r="C126" i="36"/>
  <c r="A126" i="36"/>
  <c r="E125" i="36"/>
  <c r="C125" i="36"/>
  <c r="A125" i="36"/>
  <c r="E124" i="36"/>
  <c r="C124" i="36"/>
  <c r="A124" i="36"/>
  <c r="E123" i="36"/>
  <c r="C123" i="36"/>
  <c r="A123" i="36"/>
  <c r="E122" i="36"/>
  <c r="C122" i="36"/>
  <c r="A122" i="36"/>
  <c r="E121" i="36"/>
  <c r="C121" i="36"/>
  <c r="A121" i="36"/>
  <c r="E120" i="36"/>
  <c r="C120" i="36"/>
  <c r="A120" i="36"/>
  <c r="E119" i="36"/>
  <c r="C119" i="36"/>
  <c r="A119" i="36"/>
  <c r="E118" i="36"/>
  <c r="C118" i="36"/>
  <c r="A118" i="36"/>
  <c r="E117" i="36"/>
  <c r="C117" i="36"/>
  <c r="A117" i="36"/>
  <c r="E116" i="36"/>
  <c r="C116" i="36"/>
  <c r="A116" i="36"/>
  <c r="E115" i="36"/>
  <c r="C115" i="36"/>
  <c r="A115" i="36"/>
  <c r="E114" i="36"/>
  <c r="C114" i="36"/>
  <c r="A114" i="36"/>
  <c r="E113" i="36"/>
  <c r="C113" i="36"/>
  <c r="A113" i="36"/>
  <c r="E112" i="36"/>
  <c r="C112" i="36"/>
  <c r="A112" i="36"/>
  <c r="E111" i="36"/>
  <c r="C111" i="36"/>
  <c r="A111" i="36"/>
  <c r="E110" i="36"/>
  <c r="C110" i="36"/>
  <c r="A110" i="36"/>
  <c r="E109" i="36"/>
  <c r="C109" i="36"/>
  <c r="A109" i="36"/>
  <c r="E108" i="36"/>
  <c r="C108" i="36"/>
  <c r="A108" i="36"/>
  <c r="E107" i="36"/>
  <c r="C107" i="36"/>
  <c r="A107" i="36"/>
  <c r="E106" i="36"/>
  <c r="C106" i="36"/>
  <c r="A106" i="36"/>
  <c r="E105" i="36"/>
  <c r="C105" i="36"/>
  <c r="A105" i="36"/>
  <c r="E104" i="36"/>
  <c r="C104" i="36"/>
  <c r="A104" i="36"/>
  <c r="E103" i="36"/>
  <c r="C103" i="36"/>
  <c r="A103" i="36"/>
  <c r="E102" i="36"/>
  <c r="C102" i="36"/>
  <c r="A102" i="36"/>
  <c r="E101" i="36"/>
  <c r="C101" i="36"/>
  <c r="A101" i="36"/>
  <c r="E100" i="36"/>
  <c r="C100" i="36"/>
  <c r="A100" i="36"/>
  <c r="E99" i="36"/>
  <c r="C99" i="36"/>
  <c r="A99" i="36"/>
  <c r="E98" i="36"/>
  <c r="C98" i="36"/>
  <c r="A98" i="36"/>
  <c r="E97" i="36"/>
  <c r="C97" i="36"/>
  <c r="A97" i="36"/>
  <c r="E96" i="36"/>
  <c r="C96" i="36"/>
  <c r="A96" i="36"/>
  <c r="E95" i="36"/>
  <c r="C95" i="36"/>
  <c r="A95" i="36"/>
  <c r="E94" i="36"/>
  <c r="C94" i="36"/>
  <c r="A94" i="36"/>
  <c r="E93" i="36"/>
  <c r="C93" i="36"/>
  <c r="A93" i="36"/>
  <c r="E92" i="36"/>
  <c r="C92" i="36"/>
  <c r="A92" i="36"/>
  <c r="E91" i="36"/>
  <c r="C91" i="36"/>
  <c r="A91" i="36"/>
  <c r="E90" i="36"/>
  <c r="C90" i="36"/>
  <c r="A90" i="36"/>
  <c r="E89" i="36"/>
  <c r="C89" i="36"/>
  <c r="A89" i="36"/>
  <c r="E88" i="36"/>
  <c r="C88" i="36"/>
  <c r="A88" i="36"/>
  <c r="E87" i="36"/>
  <c r="C87" i="36"/>
  <c r="A87" i="36"/>
  <c r="E86" i="36"/>
  <c r="C86" i="36"/>
  <c r="A86" i="36"/>
  <c r="E85" i="36"/>
  <c r="C85" i="36"/>
  <c r="A85" i="36"/>
  <c r="E84" i="36"/>
  <c r="C84" i="36"/>
  <c r="A84" i="36"/>
  <c r="E83" i="36"/>
  <c r="C83" i="36"/>
  <c r="A83" i="36"/>
  <c r="E82" i="36"/>
  <c r="C82" i="36"/>
  <c r="A82" i="36"/>
  <c r="E81" i="36"/>
  <c r="C81" i="36"/>
  <c r="A81" i="36"/>
  <c r="E80" i="36"/>
  <c r="C80" i="36"/>
  <c r="A80" i="36"/>
  <c r="E79" i="36"/>
  <c r="C79" i="36"/>
  <c r="A79" i="36"/>
  <c r="E78" i="36"/>
  <c r="C78" i="36"/>
  <c r="A78" i="36"/>
  <c r="E77" i="36"/>
  <c r="C77" i="36"/>
  <c r="A77" i="36"/>
  <c r="E76" i="36"/>
  <c r="C76" i="36"/>
  <c r="A76" i="36"/>
  <c r="E75" i="36"/>
  <c r="C75" i="36"/>
  <c r="A75" i="36"/>
  <c r="E74" i="36"/>
  <c r="C74" i="36"/>
  <c r="A74" i="36"/>
  <c r="E73" i="36"/>
  <c r="C73" i="36"/>
  <c r="A73" i="36"/>
  <c r="E72" i="36"/>
  <c r="C72" i="36"/>
  <c r="A72" i="36"/>
  <c r="E71" i="36"/>
  <c r="C71" i="36"/>
  <c r="A71" i="36"/>
  <c r="E70" i="36"/>
  <c r="C70" i="36"/>
  <c r="A70" i="36"/>
  <c r="E69" i="36"/>
  <c r="C69" i="36"/>
  <c r="A69" i="36"/>
  <c r="E68" i="36"/>
  <c r="C68" i="36"/>
  <c r="A68" i="36"/>
  <c r="E67" i="36"/>
  <c r="C67" i="36"/>
  <c r="A67" i="36"/>
  <c r="E66" i="36"/>
  <c r="C66" i="36"/>
  <c r="A66" i="36"/>
  <c r="E65" i="36"/>
  <c r="C65" i="36"/>
  <c r="A65" i="36"/>
  <c r="E64" i="36"/>
  <c r="C64" i="36"/>
  <c r="A64" i="36"/>
  <c r="E63" i="36"/>
  <c r="C63" i="36"/>
  <c r="A63" i="36"/>
  <c r="E62" i="36"/>
  <c r="C62" i="36"/>
  <c r="A62" i="36"/>
  <c r="E61" i="36"/>
  <c r="C61" i="36"/>
  <c r="A61" i="36"/>
  <c r="E60" i="36"/>
  <c r="C60" i="36"/>
  <c r="A60" i="36"/>
  <c r="E59" i="36"/>
  <c r="C59" i="36"/>
  <c r="A59" i="36"/>
  <c r="E58" i="36"/>
  <c r="C58" i="36"/>
  <c r="A58" i="36"/>
  <c r="E57" i="36"/>
  <c r="C57" i="36"/>
  <c r="A57" i="36"/>
  <c r="E56" i="36"/>
  <c r="C56" i="36"/>
  <c r="A56" i="36"/>
  <c r="E55" i="36"/>
  <c r="C55" i="36"/>
  <c r="A55" i="36"/>
  <c r="E54" i="36"/>
  <c r="C54" i="36"/>
  <c r="A54" i="36"/>
  <c r="E53" i="36"/>
  <c r="C53" i="36"/>
  <c r="A53" i="36"/>
  <c r="E52" i="36"/>
  <c r="C52" i="36"/>
  <c r="A52" i="36"/>
  <c r="E51" i="36"/>
  <c r="C51" i="36"/>
  <c r="A51" i="36"/>
  <c r="E50" i="36"/>
  <c r="C50" i="36"/>
  <c r="A50" i="36"/>
  <c r="E49" i="36"/>
  <c r="C49" i="36"/>
  <c r="A49" i="36"/>
  <c r="E48" i="36"/>
  <c r="C48" i="36"/>
  <c r="A48" i="36"/>
  <c r="E47" i="36"/>
  <c r="C47" i="36"/>
  <c r="A47" i="36"/>
  <c r="E46" i="36"/>
  <c r="C46" i="36"/>
  <c r="A46" i="36"/>
  <c r="E45" i="36"/>
  <c r="C45" i="36"/>
  <c r="A45" i="36"/>
  <c r="E44" i="36"/>
  <c r="C44" i="36"/>
  <c r="A44" i="36"/>
  <c r="E43" i="36"/>
  <c r="C43" i="36"/>
  <c r="A43" i="36"/>
  <c r="E42" i="36"/>
  <c r="C42" i="36"/>
  <c r="A42" i="36"/>
  <c r="E41" i="36"/>
  <c r="C41" i="36"/>
  <c r="A41" i="36"/>
  <c r="E40" i="36"/>
  <c r="C40" i="36"/>
  <c r="A40" i="36"/>
  <c r="E39" i="36"/>
  <c r="C39" i="36"/>
  <c r="A39" i="36"/>
  <c r="E38" i="36"/>
  <c r="C38" i="36"/>
  <c r="A38" i="36"/>
  <c r="E37" i="36"/>
  <c r="C37" i="36"/>
  <c r="A37" i="36"/>
  <c r="E36" i="36"/>
  <c r="C36" i="36"/>
  <c r="A36" i="36"/>
  <c r="E35" i="36"/>
  <c r="C35" i="36"/>
  <c r="A35" i="36"/>
  <c r="E34" i="36"/>
  <c r="C34" i="36"/>
  <c r="A34" i="36"/>
  <c r="E33" i="36"/>
  <c r="C33" i="36"/>
  <c r="A33" i="36"/>
  <c r="E32" i="36"/>
  <c r="C32" i="36"/>
  <c r="A32" i="36"/>
  <c r="E31" i="36"/>
  <c r="C31" i="36"/>
  <c r="A31" i="36"/>
  <c r="E30" i="36"/>
  <c r="C30" i="36"/>
  <c r="A30" i="36"/>
  <c r="E29" i="36"/>
  <c r="C29" i="36"/>
  <c r="A29" i="36"/>
  <c r="E28" i="36"/>
  <c r="C28" i="36"/>
  <c r="A28" i="36"/>
  <c r="E27" i="36"/>
  <c r="C27" i="36"/>
  <c r="A27" i="36"/>
  <c r="E26" i="36"/>
  <c r="C26" i="36"/>
  <c r="A26" i="36"/>
  <c r="E25" i="36"/>
  <c r="C25" i="36"/>
  <c r="A25" i="36"/>
  <c r="E24" i="36"/>
  <c r="C24" i="36"/>
  <c r="A24" i="36"/>
  <c r="E23" i="36"/>
  <c r="C23" i="36"/>
  <c r="A23" i="36"/>
  <c r="E22" i="36"/>
  <c r="C22" i="36"/>
  <c r="A22" i="36"/>
  <c r="E21" i="36"/>
  <c r="C21" i="36"/>
  <c r="A21" i="36"/>
  <c r="E20" i="36"/>
  <c r="C20" i="36"/>
  <c r="A20" i="36"/>
  <c r="E19" i="36"/>
  <c r="C19" i="36"/>
  <c r="A19" i="36"/>
  <c r="E18" i="36"/>
  <c r="C18" i="36"/>
  <c r="A18" i="36"/>
  <c r="E17" i="36"/>
  <c r="C17" i="36"/>
  <c r="A17" i="36"/>
  <c r="A16" i="36"/>
  <c r="A15" i="36"/>
  <c r="A14" i="36"/>
  <c r="A13" i="36"/>
  <c r="A12" i="36"/>
  <c r="A10" i="36"/>
  <c r="A9" i="36"/>
  <c r="A8" i="36"/>
  <c r="A7" i="36"/>
  <c r="A6" i="36"/>
  <c r="A5" i="36"/>
  <c r="E859" i="35"/>
  <c r="C859" i="35"/>
  <c r="A859" i="35"/>
  <c r="E858" i="35"/>
  <c r="C858" i="35"/>
  <c r="A858" i="35"/>
  <c r="E857" i="35"/>
  <c r="C857" i="35"/>
  <c r="A857" i="35"/>
  <c r="E856" i="35"/>
  <c r="C856" i="35"/>
  <c r="A856" i="35"/>
  <c r="E855" i="35"/>
  <c r="C855" i="35"/>
  <c r="A855" i="35"/>
  <c r="E854" i="35"/>
  <c r="C854" i="35"/>
  <c r="A854" i="35"/>
  <c r="E853" i="35"/>
  <c r="C853" i="35"/>
  <c r="A853" i="35"/>
  <c r="E852" i="35"/>
  <c r="C852" i="35"/>
  <c r="A852" i="35"/>
  <c r="E851" i="35"/>
  <c r="C851" i="35"/>
  <c r="A851" i="35"/>
  <c r="E850" i="35"/>
  <c r="C850" i="35"/>
  <c r="A850" i="35"/>
  <c r="E849" i="35"/>
  <c r="C849" i="35"/>
  <c r="A849" i="35"/>
  <c r="E848" i="35"/>
  <c r="C848" i="35"/>
  <c r="A848" i="35"/>
  <c r="E847" i="35"/>
  <c r="C847" i="35"/>
  <c r="A847" i="35"/>
  <c r="E846" i="35"/>
  <c r="C846" i="35"/>
  <c r="A846" i="35"/>
  <c r="E845" i="35"/>
  <c r="C845" i="35"/>
  <c r="A845" i="35"/>
  <c r="E844" i="35"/>
  <c r="C844" i="35"/>
  <c r="A844" i="35"/>
  <c r="E843" i="35"/>
  <c r="C843" i="35"/>
  <c r="A843" i="35"/>
  <c r="E842" i="35"/>
  <c r="C842" i="35"/>
  <c r="A842" i="35"/>
  <c r="E841" i="35"/>
  <c r="C841" i="35"/>
  <c r="A841" i="35"/>
  <c r="E840" i="35"/>
  <c r="C840" i="35"/>
  <c r="A840" i="35"/>
  <c r="E839" i="35"/>
  <c r="C839" i="35"/>
  <c r="A839" i="35"/>
  <c r="E838" i="35"/>
  <c r="C838" i="35"/>
  <c r="A838" i="35"/>
  <c r="E837" i="35"/>
  <c r="C837" i="35"/>
  <c r="A837" i="35"/>
  <c r="E836" i="35"/>
  <c r="C836" i="35"/>
  <c r="A836" i="35"/>
  <c r="E835" i="35"/>
  <c r="C835" i="35"/>
  <c r="A835" i="35"/>
  <c r="E834" i="35"/>
  <c r="C834" i="35"/>
  <c r="A834" i="35"/>
  <c r="E833" i="35"/>
  <c r="C833" i="35"/>
  <c r="A833" i="35"/>
  <c r="E832" i="35"/>
  <c r="C832" i="35"/>
  <c r="A832" i="35"/>
  <c r="E831" i="35"/>
  <c r="C831" i="35"/>
  <c r="A831" i="35"/>
  <c r="E830" i="35"/>
  <c r="C830" i="35"/>
  <c r="A830" i="35"/>
  <c r="E829" i="35"/>
  <c r="C829" i="35"/>
  <c r="A829" i="35"/>
  <c r="E828" i="35"/>
  <c r="C828" i="35"/>
  <c r="A828" i="35"/>
  <c r="E827" i="35"/>
  <c r="C827" i="35"/>
  <c r="A827" i="35"/>
  <c r="E826" i="35"/>
  <c r="C826" i="35"/>
  <c r="A826" i="35"/>
  <c r="E825" i="35"/>
  <c r="C825" i="35"/>
  <c r="A825" i="35"/>
  <c r="E824" i="35"/>
  <c r="C824" i="35"/>
  <c r="A824" i="35"/>
  <c r="E823" i="35"/>
  <c r="C823" i="35"/>
  <c r="A823" i="35"/>
  <c r="E822" i="35"/>
  <c r="C822" i="35"/>
  <c r="A822" i="35"/>
  <c r="E821" i="35"/>
  <c r="C821" i="35"/>
  <c r="A821" i="35"/>
  <c r="E820" i="35"/>
  <c r="C820" i="35"/>
  <c r="A820" i="35"/>
  <c r="E819" i="35"/>
  <c r="C819" i="35"/>
  <c r="A819" i="35"/>
  <c r="E818" i="35"/>
  <c r="C818" i="35"/>
  <c r="A818" i="35"/>
  <c r="E817" i="35"/>
  <c r="C817" i="35"/>
  <c r="A817" i="35"/>
  <c r="E816" i="35"/>
  <c r="C816" i="35"/>
  <c r="A816" i="35"/>
  <c r="E815" i="35"/>
  <c r="C815" i="35"/>
  <c r="A815" i="35"/>
  <c r="E814" i="35"/>
  <c r="C814" i="35"/>
  <c r="A814" i="35"/>
  <c r="E813" i="35"/>
  <c r="C813" i="35"/>
  <c r="A813" i="35"/>
  <c r="E812" i="35"/>
  <c r="C812" i="35"/>
  <c r="A812" i="35"/>
  <c r="E811" i="35"/>
  <c r="C811" i="35"/>
  <c r="A811" i="35"/>
  <c r="E810" i="35"/>
  <c r="C810" i="35"/>
  <c r="A810" i="35"/>
  <c r="E809" i="35"/>
  <c r="C809" i="35"/>
  <c r="A809" i="35"/>
  <c r="E808" i="35"/>
  <c r="C808" i="35"/>
  <c r="A808" i="35"/>
  <c r="E807" i="35"/>
  <c r="C807" i="35"/>
  <c r="A807" i="35"/>
  <c r="E806" i="35"/>
  <c r="C806" i="35"/>
  <c r="A806" i="35"/>
  <c r="E805" i="35"/>
  <c r="C805" i="35"/>
  <c r="A805" i="35"/>
  <c r="E804" i="35"/>
  <c r="C804" i="35"/>
  <c r="A804" i="35"/>
  <c r="E803" i="35"/>
  <c r="C803" i="35"/>
  <c r="A803" i="35"/>
  <c r="E802" i="35"/>
  <c r="C802" i="35"/>
  <c r="A802" i="35"/>
  <c r="E801" i="35"/>
  <c r="C801" i="35"/>
  <c r="A801" i="35"/>
  <c r="E800" i="35"/>
  <c r="C800" i="35"/>
  <c r="A800" i="35"/>
  <c r="E799" i="35"/>
  <c r="C799" i="35"/>
  <c r="A799" i="35"/>
  <c r="E798" i="35"/>
  <c r="C798" i="35"/>
  <c r="A798" i="35"/>
  <c r="E797" i="35"/>
  <c r="C797" i="35"/>
  <c r="A797" i="35"/>
  <c r="E796" i="35"/>
  <c r="C796" i="35"/>
  <c r="A796" i="35"/>
  <c r="E795" i="35"/>
  <c r="C795" i="35"/>
  <c r="A795" i="35"/>
  <c r="E794" i="35"/>
  <c r="C794" i="35"/>
  <c r="A794" i="35"/>
  <c r="E793" i="35"/>
  <c r="C793" i="35"/>
  <c r="A793" i="35"/>
  <c r="E792" i="35"/>
  <c r="C792" i="35"/>
  <c r="A792" i="35"/>
  <c r="E791" i="35"/>
  <c r="C791" i="35"/>
  <c r="A791" i="35"/>
  <c r="E790" i="35"/>
  <c r="C790" i="35"/>
  <c r="A790" i="35"/>
  <c r="E789" i="35"/>
  <c r="C789" i="35"/>
  <c r="A789" i="35"/>
  <c r="E788" i="35"/>
  <c r="C788" i="35"/>
  <c r="A788" i="35"/>
  <c r="E787" i="35"/>
  <c r="C787" i="35"/>
  <c r="A787" i="35"/>
  <c r="E786" i="35"/>
  <c r="C786" i="35"/>
  <c r="A786" i="35"/>
  <c r="E785" i="35"/>
  <c r="C785" i="35"/>
  <c r="A785" i="35"/>
  <c r="E784" i="35"/>
  <c r="C784" i="35"/>
  <c r="A784" i="35"/>
  <c r="E783" i="35"/>
  <c r="C783" i="35"/>
  <c r="A783" i="35"/>
  <c r="E782" i="35"/>
  <c r="C782" i="35"/>
  <c r="A782" i="35"/>
  <c r="E781" i="35"/>
  <c r="C781" i="35"/>
  <c r="A781" i="35"/>
  <c r="E780" i="35"/>
  <c r="C780" i="35"/>
  <c r="A780" i="35"/>
  <c r="E779" i="35"/>
  <c r="C779" i="35"/>
  <c r="A779" i="35"/>
  <c r="E778" i="35"/>
  <c r="C778" i="35"/>
  <c r="A778" i="35"/>
  <c r="E777" i="35"/>
  <c r="C777" i="35"/>
  <c r="A777" i="35"/>
  <c r="E776" i="35"/>
  <c r="C776" i="35"/>
  <c r="A776" i="35"/>
  <c r="E775" i="35"/>
  <c r="C775" i="35"/>
  <c r="A775" i="35"/>
  <c r="E774" i="35"/>
  <c r="C774" i="35"/>
  <c r="A774" i="35"/>
  <c r="E773" i="35"/>
  <c r="C773" i="35"/>
  <c r="A773" i="35"/>
  <c r="E772" i="35"/>
  <c r="C772" i="35"/>
  <c r="A772" i="35"/>
  <c r="E771" i="35"/>
  <c r="C771" i="35"/>
  <c r="A771" i="35"/>
  <c r="E770" i="35"/>
  <c r="C770" i="35"/>
  <c r="A770" i="35"/>
  <c r="E769" i="35"/>
  <c r="C769" i="35"/>
  <c r="A769" i="35"/>
  <c r="E768" i="35"/>
  <c r="C768" i="35"/>
  <c r="A768" i="35"/>
  <c r="E767" i="35"/>
  <c r="C767" i="35"/>
  <c r="A767" i="35"/>
  <c r="E766" i="35"/>
  <c r="C766" i="35"/>
  <c r="A766" i="35"/>
  <c r="E765" i="35"/>
  <c r="C765" i="35"/>
  <c r="A765" i="35"/>
  <c r="E764" i="35"/>
  <c r="C764" i="35"/>
  <c r="A764" i="35"/>
  <c r="E763" i="35"/>
  <c r="C763" i="35"/>
  <c r="A763" i="35"/>
  <c r="E762" i="35"/>
  <c r="C762" i="35"/>
  <c r="A762" i="35"/>
  <c r="E761" i="35"/>
  <c r="C761" i="35"/>
  <c r="A761" i="35"/>
  <c r="E760" i="35"/>
  <c r="C760" i="35"/>
  <c r="A760" i="35"/>
  <c r="E759" i="35"/>
  <c r="C759" i="35"/>
  <c r="A759" i="35"/>
  <c r="E758" i="35"/>
  <c r="C758" i="35"/>
  <c r="A758" i="35"/>
  <c r="E757" i="35"/>
  <c r="C757" i="35"/>
  <c r="A757" i="35"/>
  <c r="E756" i="35"/>
  <c r="C756" i="35"/>
  <c r="A756" i="35"/>
  <c r="E755" i="35"/>
  <c r="C755" i="35"/>
  <c r="A755" i="35"/>
  <c r="E754" i="35"/>
  <c r="C754" i="35"/>
  <c r="A754" i="35"/>
  <c r="E753" i="35"/>
  <c r="C753" i="35"/>
  <c r="A753" i="35"/>
  <c r="E752" i="35"/>
  <c r="C752" i="35"/>
  <c r="A752" i="35"/>
  <c r="E751" i="35"/>
  <c r="C751" i="35"/>
  <c r="A751" i="35"/>
  <c r="E750" i="35"/>
  <c r="C750" i="35"/>
  <c r="A750" i="35"/>
  <c r="E749" i="35"/>
  <c r="C749" i="35"/>
  <c r="A749" i="35"/>
  <c r="E748" i="35"/>
  <c r="C748" i="35"/>
  <c r="A748" i="35"/>
  <c r="E747" i="35"/>
  <c r="C747" i="35"/>
  <c r="A747" i="35"/>
  <c r="E746" i="35"/>
  <c r="C746" i="35"/>
  <c r="A746" i="35"/>
  <c r="E745" i="35"/>
  <c r="C745" i="35"/>
  <c r="A745" i="35"/>
  <c r="E744" i="35"/>
  <c r="C744" i="35"/>
  <c r="A744" i="35"/>
  <c r="E743" i="35"/>
  <c r="C743" i="35"/>
  <c r="A743" i="35"/>
  <c r="E742" i="35"/>
  <c r="C742" i="35"/>
  <c r="A742" i="35"/>
  <c r="E741" i="35"/>
  <c r="C741" i="35"/>
  <c r="A741" i="35"/>
  <c r="E740" i="35"/>
  <c r="C740" i="35"/>
  <c r="A740" i="35"/>
  <c r="E739" i="35"/>
  <c r="C739" i="35"/>
  <c r="A739" i="35"/>
  <c r="E738" i="35"/>
  <c r="C738" i="35"/>
  <c r="A738" i="35"/>
  <c r="E737" i="35"/>
  <c r="C737" i="35"/>
  <c r="A737" i="35"/>
  <c r="E736" i="35"/>
  <c r="C736" i="35"/>
  <c r="A736" i="35"/>
  <c r="E735" i="35"/>
  <c r="C735" i="35"/>
  <c r="A735" i="35"/>
  <c r="E734" i="35"/>
  <c r="C734" i="35"/>
  <c r="A734" i="35"/>
  <c r="E733" i="35"/>
  <c r="C733" i="35"/>
  <c r="A733" i="35"/>
  <c r="E732" i="35"/>
  <c r="C732" i="35"/>
  <c r="A732" i="35"/>
  <c r="E731" i="35"/>
  <c r="C731" i="35"/>
  <c r="A731" i="35"/>
  <c r="E730" i="35"/>
  <c r="C730" i="35"/>
  <c r="A730" i="35"/>
  <c r="E729" i="35"/>
  <c r="C729" i="35"/>
  <c r="A729" i="35"/>
  <c r="E728" i="35"/>
  <c r="C728" i="35"/>
  <c r="A728" i="35"/>
  <c r="E727" i="35"/>
  <c r="C727" i="35"/>
  <c r="A727" i="35"/>
  <c r="E726" i="35"/>
  <c r="C726" i="35"/>
  <c r="A726" i="35"/>
  <c r="E725" i="35"/>
  <c r="C725" i="35"/>
  <c r="A725" i="35"/>
  <c r="E724" i="35"/>
  <c r="C724" i="35"/>
  <c r="A724" i="35"/>
  <c r="E723" i="35"/>
  <c r="C723" i="35"/>
  <c r="A723" i="35"/>
  <c r="E722" i="35"/>
  <c r="C722" i="35"/>
  <c r="A722" i="35"/>
  <c r="E721" i="35"/>
  <c r="C721" i="35"/>
  <c r="A721" i="35"/>
  <c r="E720" i="35"/>
  <c r="C720" i="35"/>
  <c r="A720" i="35"/>
  <c r="E719" i="35"/>
  <c r="C719" i="35"/>
  <c r="A719" i="35"/>
  <c r="E718" i="35"/>
  <c r="C718" i="35"/>
  <c r="A718" i="35"/>
  <c r="E717" i="35"/>
  <c r="C717" i="35"/>
  <c r="A717" i="35"/>
  <c r="E716" i="35"/>
  <c r="C716" i="35"/>
  <c r="A716" i="35"/>
  <c r="E715" i="35"/>
  <c r="C715" i="35"/>
  <c r="A715" i="35"/>
  <c r="E714" i="35"/>
  <c r="C714" i="35"/>
  <c r="A714" i="35"/>
  <c r="E713" i="35"/>
  <c r="C713" i="35"/>
  <c r="A713" i="35"/>
  <c r="E712" i="35"/>
  <c r="C712" i="35"/>
  <c r="A712" i="35"/>
  <c r="E711" i="35"/>
  <c r="C711" i="35"/>
  <c r="A711" i="35"/>
  <c r="E710" i="35"/>
  <c r="C710" i="35"/>
  <c r="A710" i="35"/>
  <c r="E709" i="35"/>
  <c r="C709" i="35"/>
  <c r="A709" i="35"/>
  <c r="E708" i="35"/>
  <c r="C708" i="35"/>
  <c r="A708" i="35"/>
  <c r="E707" i="35"/>
  <c r="C707" i="35"/>
  <c r="A707" i="35"/>
  <c r="E706" i="35"/>
  <c r="C706" i="35"/>
  <c r="A706" i="35"/>
  <c r="E705" i="35"/>
  <c r="C705" i="35"/>
  <c r="A705" i="35"/>
  <c r="E704" i="35"/>
  <c r="C704" i="35"/>
  <c r="A704" i="35"/>
  <c r="E703" i="35"/>
  <c r="C703" i="35"/>
  <c r="A703" i="35"/>
  <c r="E702" i="35"/>
  <c r="C702" i="35"/>
  <c r="A702" i="35"/>
  <c r="E701" i="35"/>
  <c r="C701" i="35"/>
  <c r="A701" i="35"/>
  <c r="E700" i="35"/>
  <c r="C700" i="35"/>
  <c r="A700" i="35"/>
  <c r="E699" i="35"/>
  <c r="C699" i="35"/>
  <c r="A699" i="35"/>
  <c r="E698" i="35"/>
  <c r="C698" i="35"/>
  <c r="A698" i="35"/>
  <c r="E697" i="35"/>
  <c r="C697" i="35"/>
  <c r="A697" i="35"/>
  <c r="E696" i="35"/>
  <c r="C696" i="35"/>
  <c r="A696" i="35"/>
  <c r="E695" i="35"/>
  <c r="C695" i="35"/>
  <c r="A695" i="35"/>
  <c r="E694" i="35"/>
  <c r="C694" i="35"/>
  <c r="A694" i="35"/>
  <c r="E693" i="35"/>
  <c r="C693" i="35"/>
  <c r="A693" i="35"/>
  <c r="E692" i="35"/>
  <c r="C692" i="35"/>
  <c r="A692" i="35"/>
  <c r="E691" i="35"/>
  <c r="C691" i="35"/>
  <c r="A691" i="35"/>
  <c r="E690" i="35"/>
  <c r="C690" i="35"/>
  <c r="A690" i="35"/>
  <c r="E689" i="35"/>
  <c r="C689" i="35"/>
  <c r="A689" i="35"/>
  <c r="E688" i="35"/>
  <c r="C688" i="35"/>
  <c r="A688" i="35"/>
  <c r="E687" i="35"/>
  <c r="C687" i="35"/>
  <c r="A687" i="35"/>
  <c r="E686" i="35"/>
  <c r="C686" i="35"/>
  <c r="A686" i="35"/>
  <c r="E685" i="35"/>
  <c r="C685" i="35"/>
  <c r="A685" i="35"/>
  <c r="E684" i="35"/>
  <c r="C684" i="35"/>
  <c r="A684" i="35"/>
  <c r="E683" i="35"/>
  <c r="C683" i="35"/>
  <c r="A683" i="35"/>
  <c r="E682" i="35"/>
  <c r="C682" i="35"/>
  <c r="A682" i="35"/>
  <c r="E681" i="35"/>
  <c r="C681" i="35"/>
  <c r="A681" i="35"/>
  <c r="E680" i="35"/>
  <c r="C680" i="35"/>
  <c r="A680" i="35"/>
  <c r="E679" i="35"/>
  <c r="C679" i="35"/>
  <c r="A679" i="35"/>
  <c r="E678" i="35"/>
  <c r="C678" i="35"/>
  <c r="A678" i="35"/>
  <c r="E677" i="35"/>
  <c r="C677" i="35"/>
  <c r="A677" i="35"/>
  <c r="E676" i="35"/>
  <c r="C676" i="35"/>
  <c r="A676" i="35"/>
  <c r="E675" i="35"/>
  <c r="C675" i="35"/>
  <c r="A675" i="35"/>
  <c r="E674" i="35"/>
  <c r="C674" i="35"/>
  <c r="A674" i="35"/>
  <c r="E673" i="35"/>
  <c r="C673" i="35"/>
  <c r="A673" i="35"/>
  <c r="E672" i="35"/>
  <c r="C672" i="35"/>
  <c r="A672" i="35"/>
  <c r="E671" i="35"/>
  <c r="C671" i="35"/>
  <c r="A671" i="35"/>
  <c r="E670" i="35"/>
  <c r="C670" i="35"/>
  <c r="A670" i="35"/>
  <c r="E669" i="35"/>
  <c r="C669" i="35"/>
  <c r="A669" i="35"/>
  <c r="E668" i="35"/>
  <c r="C668" i="35"/>
  <c r="A668" i="35"/>
  <c r="E667" i="35"/>
  <c r="C667" i="35"/>
  <c r="A667" i="35"/>
  <c r="E666" i="35"/>
  <c r="C666" i="35"/>
  <c r="A666" i="35"/>
  <c r="E665" i="35"/>
  <c r="C665" i="35"/>
  <c r="A665" i="35"/>
  <c r="E664" i="35"/>
  <c r="C664" i="35"/>
  <c r="A664" i="35"/>
  <c r="E663" i="35"/>
  <c r="C663" i="35"/>
  <c r="A663" i="35"/>
  <c r="E662" i="35"/>
  <c r="C662" i="35"/>
  <c r="A662" i="35"/>
  <c r="E661" i="35"/>
  <c r="C661" i="35"/>
  <c r="A661" i="35"/>
  <c r="E660" i="35"/>
  <c r="C660" i="35"/>
  <c r="A660" i="35"/>
  <c r="E659" i="35"/>
  <c r="C659" i="35"/>
  <c r="A659" i="35"/>
  <c r="E658" i="35"/>
  <c r="C658" i="35"/>
  <c r="A658" i="35"/>
  <c r="E657" i="35"/>
  <c r="C657" i="35"/>
  <c r="A657" i="35"/>
  <c r="E656" i="35"/>
  <c r="C656" i="35"/>
  <c r="A656" i="35"/>
  <c r="E655" i="35"/>
  <c r="C655" i="35"/>
  <c r="A655" i="35"/>
  <c r="E654" i="35"/>
  <c r="C654" i="35"/>
  <c r="A654" i="35"/>
  <c r="E653" i="35"/>
  <c r="C653" i="35"/>
  <c r="A653" i="35"/>
  <c r="E652" i="35"/>
  <c r="C652" i="35"/>
  <c r="A652" i="35"/>
  <c r="E651" i="35"/>
  <c r="C651" i="35"/>
  <c r="A651" i="35"/>
  <c r="E650" i="35"/>
  <c r="C650" i="35"/>
  <c r="A650" i="35"/>
  <c r="E649" i="35"/>
  <c r="C649" i="35"/>
  <c r="A649" i="35"/>
  <c r="E648" i="35"/>
  <c r="C648" i="35"/>
  <c r="A648" i="35"/>
  <c r="E647" i="35"/>
  <c r="C647" i="35"/>
  <c r="A647" i="35"/>
  <c r="E646" i="35"/>
  <c r="C646" i="35"/>
  <c r="A646" i="35"/>
  <c r="E645" i="35"/>
  <c r="C645" i="35"/>
  <c r="A645" i="35"/>
  <c r="E644" i="35"/>
  <c r="C644" i="35"/>
  <c r="A644" i="35"/>
  <c r="E643" i="35"/>
  <c r="C643" i="35"/>
  <c r="A643" i="35"/>
  <c r="E642" i="35"/>
  <c r="C642" i="35"/>
  <c r="A642" i="35"/>
  <c r="E641" i="35"/>
  <c r="C641" i="35"/>
  <c r="A641" i="35"/>
  <c r="E640" i="35"/>
  <c r="C640" i="35"/>
  <c r="A640" i="35"/>
  <c r="E639" i="35"/>
  <c r="C639" i="35"/>
  <c r="A639" i="35"/>
  <c r="E638" i="35"/>
  <c r="C638" i="35"/>
  <c r="A638" i="35"/>
  <c r="E637" i="35"/>
  <c r="C637" i="35"/>
  <c r="A637" i="35"/>
  <c r="E636" i="35"/>
  <c r="C636" i="35"/>
  <c r="A636" i="35"/>
  <c r="E635" i="35"/>
  <c r="C635" i="35"/>
  <c r="A635" i="35"/>
  <c r="E634" i="35"/>
  <c r="C634" i="35"/>
  <c r="A634" i="35"/>
  <c r="E633" i="35"/>
  <c r="C633" i="35"/>
  <c r="A633" i="35"/>
  <c r="E632" i="35"/>
  <c r="C632" i="35"/>
  <c r="A632" i="35"/>
  <c r="E631" i="35"/>
  <c r="C631" i="35"/>
  <c r="A631" i="35"/>
  <c r="E630" i="35"/>
  <c r="C630" i="35"/>
  <c r="A630" i="35"/>
  <c r="E629" i="35"/>
  <c r="C629" i="35"/>
  <c r="A629" i="35"/>
  <c r="E628" i="35"/>
  <c r="C628" i="35"/>
  <c r="A628" i="35"/>
  <c r="E627" i="35"/>
  <c r="C627" i="35"/>
  <c r="A627" i="35"/>
  <c r="E626" i="35"/>
  <c r="C626" i="35"/>
  <c r="A626" i="35"/>
  <c r="E625" i="35"/>
  <c r="C625" i="35"/>
  <c r="A625" i="35"/>
  <c r="E624" i="35"/>
  <c r="C624" i="35"/>
  <c r="A624" i="35"/>
  <c r="E623" i="35"/>
  <c r="C623" i="35"/>
  <c r="A623" i="35"/>
  <c r="E622" i="35"/>
  <c r="C622" i="35"/>
  <c r="A622" i="35"/>
  <c r="E621" i="35"/>
  <c r="C621" i="35"/>
  <c r="A621" i="35"/>
  <c r="E620" i="35"/>
  <c r="C620" i="35"/>
  <c r="A620" i="35"/>
  <c r="E619" i="35"/>
  <c r="C619" i="35"/>
  <c r="A619" i="35"/>
  <c r="E618" i="35"/>
  <c r="C618" i="35"/>
  <c r="A618" i="35"/>
  <c r="E617" i="35"/>
  <c r="C617" i="35"/>
  <c r="A617" i="35"/>
  <c r="E616" i="35"/>
  <c r="C616" i="35"/>
  <c r="A616" i="35"/>
  <c r="E615" i="35"/>
  <c r="C615" i="35"/>
  <c r="A615" i="35"/>
  <c r="E614" i="35"/>
  <c r="C614" i="35"/>
  <c r="A614" i="35"/>
  <c r="E613" i="35"/>
  <c r="C613" i="35"/>
  <c r="A613" i="35"/>
  <c r="E612" i="35"/>
  <c r="C612" i="35"/>
  <c r="A612" i="35"/>
  <c r="E611" i="35"/>
  <c r="C611" i="35"/>
  <c r="A611" i="35"/>
  <c r="E610" i="35"/>
  <c r="C610" i="35"/>
  <c r="A610" i="35"/>
  <c r="E609" i="35"/>
  <c r="C609" i="35"/>
  <c r="A609" i="35"/>
  <c r="E608" i="35"/>
  <c r="C608" i="35"/>
  <c r="A608" i="35"/>
  <c r="E607" i="35"/>
  <c r="C607" i="35"/>
  <c r="A607" i="35"/>
  <c r="E606" i="35"/>
  <c r="C606" i="35"/>
  <c r="A606" i="35"/>
  <c r="E605" i="35"/>
  <c r="C605" i="35"/>
  <c r="A605" i="35"/>
  <c r="E604" i="35"/>
  <c r="C604" i="35"/>
  <c r="A604" i="35"/>
  <c r="E603" i="35"/>
  <c r="C603" i="35"/>
  <c r="A603" i="35"/>
  <c r="E602" i="35"/>
  <c r="C602" i="35"/>
  <c r="A602" i="35"/>
  <c r="E601" i="35"/>
  <c r="C601" i="35"/>
  <c r="A601" i="35"/>
  <c r="E600" i="35"/>
  <c r="C600" i="35"/>
  <c r="A600" i="35"/>
  <c r="E599" i="35"/>
  <c r="C599" i="35"/>
  <c r="A599" i="35"/>
  <c r="E598" i="35"/>
  <c r="C598" i="35"/>
  <c r="A598" i="35"/>
  <c r="E597" i="35"/>
  <c r="C597" i="35"/>
  <c r="A597" i="35"/>
  <c r="E596" i="35"/>
  <c r="C596" i="35"/>
  <c r="A596" i="35"/>
  <c r="E595" i="35"/>
  <c r="C595" i="35"/>
  <c r="A595" i="35"/>
  <c r="E594" i="35"/>
  <c r="C594" i="35"/>
  <c r="A594" i="35"/>
  <c r="E593" i="35"/>
  <c r="C593" i="35"/>
  <c r="A593" i="35"/>
  <c r="E592" i="35"/>
  <c r="C592" i="35"/>
  <c r="A592" i="35"/>
  <c r="E591" i="35"/>
  <c r="C591" i="35"/>
  <c r="A591" i="35"/>
  <c r="E590" i="35"/>
  <c r="C590" i="35"/>
  <c r="A590" i="35"/>
  <c r="E589" i="35"/>
  <c r="C589" i="35"/>
  <c r="A589" i="35"/>
  <c r="E588" i="35"/>
  <c r="C588" i="35"/>
  <c r="A588" i="35"/>
  <c r="E587" i="35"/>
  <c r="C587" i="35"/>
  <c r="A587" i="35"/>
  <c r="E586" i="35"/>
  <c r="C586" i="35"/>
  <c r="A586" i="35"/>
  <c r="E585" i="35"/>
  <c r="C585" i="35"/>
  <c r="A585" i="35"/>
  <c r="E584" i="35"/>
  <c r="C584" i="35"/>
  <c r="A584" i="35"/>
  <c r="E583" i="35"/>
  <c r="C583" i="35"/>
  <c r="A583" i="35"/>
  <c r="E582" i="35"/>
  <c r="C582" i="35"/>
  <c r="A582" i="35"/>
  <c r="E581" i="35"/>
  <c r="C581" i="35"/>
  <c r="A581" i="35"/>
  <c r="E580" i="35"/>
  <c r="C580" i="35"/>
  <c r="A580" i="35"/>
  <c r="E579" i="35"/>
  <c r="C579" i="35"/>
  <c r="A579" i="35"/>
  <c r="E578" i="35"/>
  <c r="C578" i="35"/>
  <c r="A578" i="35"/>
  <c r="E577" i="35"/>
  <c r="C577" i="35"/>
  <c r="A577" i="35"/>
  <c r="E576" i="35"/>
  <c r="C576" i="35"/>
  <c r="A576" i="35"/>
  <c r="E575" i="35"/>
  <c r="C575" i="35"/>
  <c r="A575" i="35"/>
  <c r="E574" i="35"/>
  <c r="C574" i="35"/>
  <c r="A574" i="35"/>
  <c r="E573" i="35"/>
  <c r="C573" i="35"/>
  <c r="A573" i="35"/>
  <c r="E572" i="35"/>
  <c r="C572" i="35"/>
  <c r="A572" i="35"/>
  <c r="E571" i="35"/>
  <c r="C571" i="35"/>
  <c r="A571" i="35"/>
  <c r="E570" i="35"/>
  <c r="C570" i="35"/>
  <c r="A570" i="35"/>
  <c r="E569" i="35"/>
  <c r="C569" i="35"/>
  <c r="A569" i="35"/>
  <c r="E568" i="35"/>
  <c r="C568" i="35"/>
  <c r="A568" i="35"/>
  <c r="E567" i="35"/>
  <c r="C567" i="35"/>
  <c r="A567" i="35"/>
  <c r="E566" i="35"/>
  <c r="C566" i="35"/>
  <c r="A566" i="35"/>
  <c r="E565" i="35"/>
  <c r="C565" i="35"/>
  <c r="A565" i="35"/>
  <c r="E564" i="35"/>
  <c r="C564" i="35"/>
  <c r="A564" i="35"/>
  <c r="E563" i="35"/>
  <c r="C563" i="35"/>
  <c r="A563" i="35"/>
  <c r="E562" i="35"/>
  <c r="C562" i="35"/>
  <c r="A562" i="35"/>
  <c r="E561" i="35"/>
  <c r="C561" i="35"/>
  <c r="A561" i="35"/>
  <c r="E560" i="35"/>
  <c r="C560" i="35"/>
  <c r="A560" i="35"/>
  <c r="E559" i="35"/>
  <c r="C559" i="35"/>
  <c r="A559" i="35"/>
  <c r="E558" i="35"/>
  <c r="C558" i="35"/>
  <c r="A558" i="35"/>
  <c r="E557" i="35"/>
  <c r="C557" i="35"/>
  <c r="A557" i="35"/>
  <c r="E556" i="35"/>
  <c r="C556" i="35"/>
  <c r="A556" i="35"/>
  <c r="E555" i="35"/>
  <c r="C555" i="35"/>
  <c r="A555" i="35"/>
  <c r="E554" i="35"/>
  <c r="C554" i="35"/>
  <c r="A554" i="35"/>
  <c r="E553" i="35"/>
  <c r="C553" i="35"/>
  <c r="A553" i="35"/>
  <c r="E552" i="35"/>
  <c r="C552" i="35"/>
  <c r="A552" i="35"/>
  <c r="E551" i="35"/>
  <c r="C551" i="35"/>
  <c r="A551" i="35"/>
  <c r="E550" i="35"/>
  <c r="C550" i="35"/>
  <c r="A550" i="35"/>
  <c r="E549" i="35"/>
  <c r="C549" i="35"/>
  <c r="A549" i="35"/>
  <c r="E548" i="35"/>
  <c r="C548" i="35"/>
  <c r="A548" i="35"/>
  <c r="E547" i="35"/>
  <c r="C547" i="35"/>
  <c r="A547" i="35"/>
  <c r="E546" i="35"/>
  <c r="C546" i="35"/>
  <c r="A546" i="35"/>
  <c r="E545" i="35"/>
  <c r="C545" i="35"/>
  <c r="A545" i="35"/>
  <c r="E544" i="35"/>
  <c r="C544" i="35"/>
  <c r="A544" i="35"/>
  <c r="E543" i="35"/>
  <c r="C543" i="35"/>
  <c r="A543" i="35"/>
  <c r="E542" i="35"/>
  <c r="C542" i="35"/>
  <c r="A542" i="35"/>
  <c r="E541" i="35"/>
  <c r="C541" i="35"/>
  <c r="A541" i="35"/>
  <c r="E540" i="35"/>
  <c r="C540" i="35"/>
  <c r="A540" i="35"/>
  <c r="E539" i="35"/>
  <c r="C539" i="35"/>
  <c r="A539" i="35"/>
  <c r="E538" i="35"/>
  <c r="C538" i="35"/>
  <c r="A538" i="35"/>
  <c r="E537" i="35"/>
  <c r="C537" i="35"/>
  <c r="A537" i="35"/>
  <c r="E536" i="35"/>
  <c r="C536" i="35"/>
  <c r="A536" i="35"/>
  <c r="E535" i="35"/>
  <c r="C535" i="35"/>
  <c r="A535" i="35"/>
  <c r="E534" i="35"/>
  <c r="C534" i="35"/>
  <c r="A534" i="35"/>
  <c r="E533" i="35"/>
  <c r="C533" i="35"/>
  <c r="A533" i="35"/>
  <c r="E532" i="35"/>
  <c r="C532" i="35"/>
  <c r="A532" i="35"/>
  <c r="E531" i="35"/>
  <c r="C531" i="35"/>
  <c r="A531" i="35"/>
  <c r="E530" i="35"/>
  <c r="C530" i="35"/>
  <c r="A530" i="35"/>
  <c r="E529" i="35"/>
  <c r="C529" i="35"/>
  <c r="A529" i="35"/>
  <c r="E528" i="35"/>
  <c r="C528" i="35"/>
  <c r="A528" i="35"/>
  <c r="E527" i="35"/>
  <c r="C527" i="35"/>
  <c r="A527" i="35"/>
  <c r="E526" i="35"/>
  <c r="C526" i="35"/>
  <c r="A526" i="35"/>
  <c r="E525" i="35"/>
  <c r="C525" i="35"/>
  <c r="A525" i="35"/>
  <c r="E524" i="35"/>
  <c r="C524" i="35"/>
  <c r="A524" i="35"/>
  <c r="E523" i="35"/>
  <c r="C523" i="35"/>
  <c r="A523" i="35"/>
  <c r="E522" i="35"/>
  <c r="C522" i="35"/>
  <c r="A522" i="35"/>
  <c r="E521" i="35"/>
  <c r="C521" i="35"/>
  <c r="A521" i="35"/>
  <c r="E520" i="35"/>
  <c r="C520" i="35"/>
  <c r="A520" i="35"/>
  <c r="E519" i="35"/>
  <c r="C519" i="35"/>
  <c r="A519" i="35"/>
  <c r="E518" i="35"/>
  <c r="C518" i="35"/>
  <c r="A518" i="35"/>
  <c r="E517" i="35"/>
  <c r="C517" i="35"/>
  <c r="A517" i="35"/>
  <c r="E516" i="35"/>
  <c r="C516" i="35"/>
  <c r="A516" i="35"/>
  <c r="E515" i="35"/>
  <c r="C515" i="35"/>
  <c r="A515" i="35"/>
  <c r="E514" i="35"/>
  <c r="C514" i="35"/>
  <c r="A514" i="35"/>
  <c r="E513" i="35"/>
  <c r="C513" i="35"/>
  <c r="A513" i="35"/>
  <c r="E512" i="35"/>
  <c r="C512" i="35"/>
  <c r="A512" i="35"/>
  <c r="E511" i="35"/>
  <c r="C511" i="35"/>
  <c r="A511" i="35"/>
  <c r="E510" i="35"/>
  <c r="C510" i="35"/>
  <c r="A510" i="35"/>
  <c r="E509" i="35"/>
  <c r="C509" i="35"/>
  <c r="A509" i="35"/>
  <c r="E508" i="35"/>
  <c r="C508" i="35"/>
  <c r="A508" i="35"/>
  <c r="E507" i="35"/>
  <c r="C507" i="35"/>
  <c r="A507" i="35"/>
  <c r="E506" i="35"/>
  <c r="C506" i="35"/>
  <c r="A506" i="35"/>
  <c r="E505" i="35"/>
  <c r="C505" i="35"/>
  <c r="A505" i="35"/>
  <c r="E504" i="35"/>
  <c r="C504" i="35"/>
  <c r="A504" i="35"/>
  <c r="E503" i="35"/>
  <c r="C503" i="35"/>
  <c r="A503" i="35"/>
  <c r="E502" i="35"/>
  <c r="C502" i="35"/>
  <c r="A502" i="35"/>
  <c r="E501" i="35"/>
  <c r="C501" i="35"/>
  <c r="A501" i="35"/>
  <c r="E500" i="35"/>
  <c r="C500" i="35"/>
  <c r="A500" i="35"/>
  <c r="E499" i="35"/>
  <c r="C499" i="35"/>
  <c r="A499" i="35"/>
  <c r="E498" i="35"/>
  <c r="C498" i="35"/>
  <c r="A498" i="35"/>
  <c r="E497" i="35"/>
  <c r="C497" i="35"/>
  <c r="A497" i="35"/>
  <c r="E496" i="35"/>
  <c r="C496" i="35"/>
  <c r="A496" i="35"/>
  <c r="E495" i="35"/>
  <c r="C495" i="35"/>
  <c r="A495" i="35"/>
  <c r="E494" i="35"/>
  <c r="C494" i="35"/>
  <c r="A494" i="35"/>
  <c r="E493" i="35"/>
  <c r="C493" i="35"/>
  <c r="A493" i="35"/>
  <c r="E492" i="35"/>
  <c r="C492" i="35"/>
  <c r="A492" i="35"/>
  <c r="E491" i="35"/>
  <c r="C491" i="35"/>
  <c r="A491" i="35"/>
  <c r="E490" i="35"/>
  <c r="C490" i="35"/>
  <c r="A490" i="35"/>
  <c r="E489" i="35"/>
  <c r="C489" i="35"/>
  <c r="A489" i="35"/>
  <c r="E488" i="35"/>
  <c r="C488" i="35"/>
  <c r="A488" i="35"/>
  <c r="E487" i="35"/>
  <c r="C487" i="35"/>
  <c r="A487" i="35"/>
  <c r="E486" i="35"/>
  <c r="C486" i="35"/>
  <c r="A486" i="35"/>
  <c r="E485" i="35"/>
  <c r="C485" i="35"/>
  <c r="A485" i="35"/>
  <c r="E484" i="35"/>
  <c r="C484" i="35"/>
  <c r="A484" i="35"/>
  <c r="E483" i="35"/>
  <c r="C483" i="35"/>
  <c r="A483" i="35"/>
  <c r="E482" i="35"/>
  <c r="C482" i="35"/>
  <c r="A482" i="35"/>
  <c r="E481" i="35"/>
  <c r="C481" i="35"/>
  <c r="A481" i="35"/>
  <c r="E480" i="35"/>
  <c r="C480" i="35"/>
  <c r="A480" i="35"/>
  <c r="E479" i="35"/>
  <c r="C479" i="35"/>
  <c r="A479" i="35"/>
  <c r="E478" i="35"/>
  <c r="C478" i="35"/>
  <c r="A478" i="35"/>
  <c r="E477" i="35"/>
  <c r="C477" i="35"/>
  <c r="A477" i="35"/>
  <c r="E476" i="35"/>
  <c r="C476" i="35"/>
  <c r="A476" i="35"/>
  <c r="E475" i="35"/>
  <c r="C475" i="35"/>
  <c r="A475" i="35"/>
  <c r="E474" i="35"/>
  <c r="C474" i="35"/>
  <c r="A474" i="35"/>
  <c r="E473" i="35"/>
  <c r="C473" i="35"/>
  <c r="A473" i="35"/>
  <c r="E472" i="35"/>
  <c r="C472" i="35"/>
  <c r="A472" i="35"/>
  <c r="E471" i="35"/>
  <c r="C471" i="35"/>
  <c r="A471" i="35"/>
  <c r="E470" i="35"/>
  <c r="C470" i="35"/>
  <c r="A470" i="35"/>
  <c r="E469" i="35"/>
  <c r="C469" i="35"/>
  <c r="A469" i="35"/>
  <c r="E468" i="35"/>
  <c r="C468" i="35"/>
  <c r="A468" i="35"/>
  <c r="E467" i="35"/>
  <c r="C467" i="35"/>
  <c r="A467" i="35"/>
  <c r="E466" i="35"/>
  <c r="C466" i="35"/>
  <c r="A466" i="35"/>
  <c r="E465" i="35"/>
  <c r="C465" i="35"/>
  <c r="A465" i="35"/>
  <c r="E464" i="35"/>
  <c r="C464" i="35"/>
  <c r="A464" i="35"/>
  <c r="E463" i="35"/>
  <c r="C463" i="35"/>
  <c r="A463" i="35"/>
  <c r="E462" i="35"/>
  <c r="C462" i="35"/>
  <c r="A462" i="35"/>
  <c r="E461" i="35"/>
  <c r="C461" i="35"/>
  <c r="A461" i="35"/>
  <c r="E460" i="35"/>
  <c r="C460" i="35"/>
  <c r="A460" i="35"/>
  <c r="E459" i="35"/>
  <c r="C459" i="35"/>
  <c r="A459" i="35"/>
  <c r="E458" i="35"/>
  <c r="C458" i="35"/>
  <c r="A458" i="35"/>
  <c r="E457" i="35"/>
  <c r="C457" i="35"/>
  <c r="A457" i="35"/>
  <c r="E456" i="35"/>
  <c r="C456" i="35"/>
  <c r="A456" i="35"/>
  <c r="E455" i="35"/>
  <c r="C455" i="35"/>
  <c r="A455" i="35"/>
  <c r="E454" i="35"/>
  <c r="C454" i="35"/>
  <c r="A454" i="35"/>
  <c r="E453" i="35"/>
  <c r="C453" i="35"/>
  <c r="A453" i="35"/>
  <c r="E452" i="35"/>
  <c r="C452" i="35"/>
  <c r="A452" i="35"/>
  <c r="E451" i="35"/>
  <c r="C451" i="35"/>
  <c r="A451" i="35"/>
  <c r="E450" i="35"/>
  <c r="C450" i="35"/>
  <c r="A450" i="35"/>
  <c r="E449" i="35"/>
  <c r="C449" i="35"/>
  <c r="A449" i="35"/>
  <c r="E448" i="35"/>
  <c r="C448" i="35"/>
  <c r="A448" i="35"/>
  <c r="E447" i="35"/>
  <c r="C447" i="35"/>
  <c r="A447" i="35"/>
  <c r="E446" i="35"/>
  <c r="C446" i="35"/>
  <c r="A446" i="35"/>
  <c r="E445" i="35"/>
  <c r="C445" i="35"/>
  <c r="A445" i="35"/>
  <c r="E444" i="35"/>
  <c r="C444" i="35"/>
  <c r="A444" i="35"/>
  <c r="E443" i="35"/>
  <c r="C443" i="35"/>
  <c r="A443" i="35"/>
  <c r="E442" i="35"/>
  <c r="C442" i="35"/>
  <c r="A442" i="35"/>
  <c r="E441" i="35"/>
  <c r="C441" i="35"/>
  <c r="A441" i="35"/>
  <c r="E440" i="35"/>
  <c r="C440" i="35"/>
  <c r="A440" i="35"/>
  <c r="E439" i="35"/>
  <c r="C439" i="35"/>
  <c r="A439" i="35"/>
  <c r="E438" i="35"/>
  <c r="C438" i="35"/>
  <c r="A438" i="35"/>
  <c r="E437" i="35"/>
  <c r="C437" i="35"/>
  <c r="A437" i="35"/>
  <c r="E436" i="35"/>
  <c r="C436" i="35"/>
  <c r="A436" i="35"/>
  <c r="E435" i="35"/>
  <c r="C435" i="35"/>
  <c r="A435" i="35"/>
  <c r="E434" i="35"/>
  <c r="C434" i="35"/>
  <c r="A434" i="35"/>
  <c r="E433" i="35"/>
  <c r="C433" i="35"/>
  <c r="A433" i="35"/>
  <c r="E432" i="35"/>
  <c r="C432" i="35"/>
  <c r="A432" i="35"/>
  <c r="E431" i="35"/>
  <c r="C431" i="35"/>
  <c r="A431" i="35"/>
  <c r="E430" i="35"/>
  <c r="C430" i="35"/>
  <c r="A430" i="35"/>
  <c r="E429" i="35"/>
  <c r="C429" i="35"/>
  <c r="A429" i="35"/>
  <c r="E428" i="35"/>
  <c r="C428" i="35"/>
  <c r="A428" i="35"/>
  <c r="E427" i="35"/>
  <c r="C427" i="35"/>
  <c r="A427" i="35"/>
  <c r="E426" i="35"/>
  <c r="C426" i="35"/>
  <c r="A426" i="35"/>
  <c r="E425" i="35"/>
  <c r="C425" i="35"/>
  <c r="A425" i="35"/>
  <c r="E424" i="35"/>
  <c r="C424" i="35"/>
  <c r="A424" i="35"/>
  <c r="E423" i="35"/>
  <c r="C423" i="35"/>
  <c r="A423" i="35"/>
  <c r="E422" i="35"/>
  <c r="C422" i="35"/>
  <c r="A422" i="35"/>
  <c r="E421" i="35"/>
  <c r="C421" i="35"/>
  <c r="A421" i="35"/>
  <c r="E420" i="35"/>
  <c r="C420" i="35"/>
  <c r="A420" i="35"/>
  <c r="E419" i="35"/>
  <c r="C419" i="35"/>
  <c r="A419" i="35"/>
  <c r="E418" i="35"/>
  <c r="C418" i="35"/>
  <c r="A418" i="35"/>
  <c r="E417" i="35"/>
  <c r="C417" i="35"/>
  <c r="A417" i="35"/>
  <c r="E416" i="35"/>
  <c r="C416" i="35"/>
  <c r="A416" i="35"/>
  <c r="E415" i="35"/>
  <c r="C415" i="35"/>
  <c r="A415" i="35"/>
  <c r="E414" i="35"/>
  <c r="C414" i="35"/>
  <c r="A414" i="35"/>
  <c r="E413" i="35"/>
  <c r="C413" i="35"/>
  <c r="A413" i="35"/>
  <c r="E412" i="35"/>
  <c r="C412" i="35"/>
  <c r="A412" i="35"/>
  <c r="E411" i="35"/>
  <c r="C411" i="35"/>
  <c r="A411" i="35"/>
  <c r="E410" i="35"/>
  <c r="C410" i="35"/>
  <c r="A410" i="35"/>
  <c r="E409" i="35"/>
  <c r="C409" i="35"/>
  <c r="A409" i="35"/>
  <c r="E408" i="35"/>
  <c r="C408" i="35"/>
  <c r="A408" i="35"/>
  <c r="E407" i="35"/>
  <c r="C407" i="35"/>
  <c r="A407" i="35"/>
  <c r="E406" i="35"/>
  <c r="C406" i="35"/>
  <c r="A406" i="35"/>
  <c r="E405" i="35"/>
  <c r="C405" i="35"/>
  <c r="A405" i="35"/>
  <c r="E404" i="35"/>
  <c r="C404" i="35"/>
  <c r="A404" i="35"/>
  <c r="E403" i="35"/>
  <c r="C403" i="35"/>
  <c r="A403" i="35"/>
  <c r="E402" i="35"/>
  <c r="C402" i="35"/>
  <c r="A402" i="35"/>
  <c r="E401" i="35"/>
  <c r="C401" i="35"/>
  <c r="A401" i="35"/>
  <c r="E400" i="35"/>
  <c r="C400" i="35"/>
  <c r="A400" i="35"/>
  <c r="E399" i="35"/>
  <c r="C399" i="35"/>
  <c r="A399" i="35"/>
  <c r="E398" i="35"/>
  <c r="C398" i="35"/>
  <c r="A398" i="35"/>
  <c r="E397" i="35"/>
  <c r="C397" i="35"/>
  <c r="A397" i="35"/>
  <c r="E396" i="35"/>
  <c r="C396" i="35"/>
  <c r="A396" i="35"/>
  <c r="E395" i="35"/>
  <c r="C395" i="35"/>
  <c r="A395" i="35"/>
  <c r="E394" i="35"/>
  <c r="C394" i="35"/>
  <c r="A394" i="35"/>
  <c r="E393" i="35"/>
  <c r="C393" i="35"/>
  <c r="A393" i="35"/>
  <c r="E392" i="35"/>
  <c r="C392" i="35"/>
  <c r="A392" i="35"/>
  <c r="E391" i="35"/>
  <c r="C391" i="35"/>
  <c r="A391" i="35"/>
  <c r="E390" i="35"/>
  <c r="C390" i="35"/>
  <c r="A390" i="35"/>
  <c r="E389" i="35"/>
  <c r="C389" i="35"/>
  <c r="A389" i="35"/>
  <c r="E388" i="35"/>
  <c r="C388" i="35"/>
  <c r="A388" i="35"/>
  <c r="E387" i="35"/>
  <c r="C387" i="35"/>
  <c r="A387" i="35"/>
  <c r="E386" i="35"/>
  <c r="C386" i="35"/>
  <c r="A386" i="35"/>
  <c r="E385" i="35"/>
  <c r="C385" i="35"/>
  <c r="A385" i="35"/>
  <c r="E384" i="35"/>
  <c r="C384" i="35"/>
  <c r="A384" i="35"/>
  <c r="E383" i="35"/>
  <c r="C383" i="35"/>
  <c r="A383" i="35"/>
  <c r="E382" i="35"/>
  <c r="C382" i="35"/>
  <c r="A382" i="35"/>
  <c r="E381" i="35"/>
  <c r="C381" i="35"/>
  <c r="A381" i="35"/>
  <c r="E380" i="35"/>
  <c r="C380" i="35"/>
  <c r="A380" i="35"/>
  <c r="E379" i="35"/>
  <c r="C379" i="35"/>
  <c r="A379" i="35"/>
  <c r="E378" i="35"/>
  <c r="C378" i="35"/>
  <c r="A378" i="35"/>
  <c r="E377" i="35"/>
  <c r="C377" i="35"/>
  <c r="A377" i="35"/>
  <c r="E376" i="35"/>
  <c r="C376" i="35"/>
  <c r="A376" i="35"/>
  <c r="E375" i="35"/>
  <c r="C375" i="35"/>
  <c r="A375" i="35"/>
  <c r="E374" i="35"/>
  <c r="C374" i="35"/>
  <c r="A374" i="35"/>
  <c r="E373" i="35"/>
  <c r="C373" i="35"/>
  <c r="A373" i="35"/>
  <c r="E372" i="35"/>
  <c r="C372" i="35"/>
  <c r="A372" i="35"/>
  <c r="E371" i="35"/>
  <c r="C371" i="35"/>
  <c r="A371" i="35"/>
  <c r="E370" i="35"/>
  <c r="C370" i="35"/>
  <c r="A370" i="35"/>
  <c r="E369" i="35"/>
  <c r="C369" i="35"/>
  <c r="A369" i="35"/>
  <c r="E368" i="35"/>
  <c r="C368" i="35"/>
  <c r="A368" i="35"/>
  <c r="E367" i="35"/>
  <c r="C367" i="35"/>
  <c r="A367" i="35"/>
  <c r="E366" i="35"/>
  <c r="C366" i="35"/>
  <c r="A366" i="35"/>
  <c r="E365" i="35"/>
  <c r="C365" i="35"/>
  <c r="A365" i="35"/>
  <c r="E364" i="35"/>
  <c r="C364" i="35"/>
  <c r="A364" i="35"/>
  <c r="E363" i="35"/>
  <c r="C363" i="35"/>
  <c r="A363" i="35"/>
  <c r="E362" i="35"/>
  <c r="C362" i="35"/>
  <c r="A362" i="35"/>
  <c r="E361" i="35"/>
  <c r="C361" i="35"/>
  <c r="A361" i="35"/>
  <c r="E360" i="35"/>
  <c r="C360" i="35"/>
  <c r="A360" i="35"/>
  <c r="E359" i="35"/>
  <c r="C359" i="35"/>
  <c r="A359" i="35"/>
  <c r="E358" i="35"/>
  <c r="C358" i="35"/>
  <c r="A358" i="35"/>
  <c r="E357" i="35"/>
  <c r="C357" i="35"/>
  <c r="A357" i="35"/>
  <c r="E356" i="35"/>
  <c r="C356" i="35"/>
  <c r="A356" i="35"/>
  <c r="E355" i="35"/>
  <c r="C355" i="35"/>
  <c r="A355" i="35"/>
  <c r="E354" i="35"/>
  <c r="C354" i="35"/>
  <c r="A354" i="35"/>
  <c r="E353" i="35"/>
  <c r="C353" i="35"/>
  <c r="A353" i="35"/>
  <c r="E352" i="35"/>
  <c r="C352" i="35"/>
  <c r="A352" i="35"/>
  <c r="E351" i="35"/>
  <c r="C351" i="35"/>
  <c r="A351" i="35"/>
  <c r="E350" i="35"/>
  <c r="C350" i="35"/>
  <c r="A350" i="35"/>
  <c r="E349" i="35"/>
  <c r="C349" i="35"/>
  <c r="A349" i="35"/>
  <c r="E348" i="35"/>
  <c r="C348" i="35"/>
  <c r="A348" i="35"/>
  <c r="E347" i="35"/>
  <c r="C347" i="35"/>
  <c r="A347" i="35"/>
  <c r="E346" i="35"/>
  <c r="C346" i="35"/>
  <c r="A346" i="35"/>
  <c r="E345" i="35"/>
  <c r="C345" i="35"/>
  <c r="A345" i="35"/>
  <c r="E344" i="35"/>
  <c r="C344" i="35"/>
  <c r="A344" i="35"/>
  <c r="E343" i="35"/>
  <c r="C343" i="35"/>
  <c r="A343" i="35"/>
  <c r="E342" i="35"/>
  <c r="C342" i="35"/>
  <c r="A342" i="35"/>
  <c r="E341" i="35"/>
  <c r="C341" i="35"/>
  <c r="A341" i="35"/>
  <c r="E340" i="35"/>
  <c r="C340" i="35"/>
  <c r="A340" i="35"/>
  <c r="E339" i="35"/>
  <c r="C339" i="35"/>
  <c r="A339" i="35"/>
  <c r="E338" i="35"/>
  <c r="C338" i="35"/>
  <c r="A338" i="35"/>
  <c r="E337" i="35"/>
  <c r="C337" i="35"/>
  <c r="A337" i="35"/>
  <c r="E336" i="35"/>
  <c r="C336" i="35"/>
  <c r="A336" i="35"/>
  <c r="E335" i="35"/>
  <c r="C335" i="35"/>
  <c r="A335" i="35"/>
  <c r="E334" i="35"/>
  <c r="C334" i="35"/>
  <c r="A334" i="35"/>
  <c r="E333" i="35"/>
  <c r="C333" i="35"/>
  <c r="A333" i="35"/>
  <c r="E332" i="35"/>
  <c r="C332" i="35"/>
  <c r="A332" i="35"/>
  <c r="E331" i="35"/>
  <c r="C331" i="35"/>
  <c r="A331" i="35"/>
  <c r="E330" i="35"/>
  <c r="C330" i="35"/>
  <c r="A330" i="35"/>
  <c r="E329" i="35"/>
  <c r="C329" i="35"/>
  <c r="A329" i="35"/>
  <c r="E328" i="35"/>
  <c r="C328" i="35"/>
  <c r="A328" i="35"/>
  <c r="E327" i="35"/>
  <c r="C327" i="35"/>
  <c r="A327" i="35"/>
  <c r="E326" i="35"/>
  <c r="C326" i="35"/>
  <c r="A326" i="35"/>
  <c r="E325" i="35"/>
  <c r="C325" i="35"/>
  <c r="A325" i="35"/>
  <c r="E324" i="35"/>
  <c r="C324" i="35"/>
  <c r="A324" i="35"/>
  <c r="E323" i="35"/>
  <c r="C323" i="35"/>
  <c r="A323" i="35"/>
  <c r="E322" i="35"/>
  <c r="C322" i="35"/>
  <c r="A322" i="35"/>
  <c r="E321" i="35"/>
  <c r="C321" i="35"/>
  <c r="A321" i="35"/>
  <c r="E320" i="35"/>
  <c r="C320" i="35"/>
  <c r="A320" i="35"/>
  <c r="E319" i="35"/>
  <c r="C319" i="35"/>
  <c r="A319" i="35"/>
  <c r="E318" i="35"/>
  <c r="C318" i="35"/>
  <c r="A318" i="35"/>
  <c r="E317" i="35"/>
  <c r="C317" i="35"/>
  <c r="A317" i="35"/>
  <c r="E316" i="35"/>
  <c r="C316" i="35"/>
  <c r="A316" i="35"/>
  <c r="E315" i="35"/>
  <c r="C315" i="35"/>
  <c r="A315" i="35"/>
  <c r="E314" i="35"/>
  <c r="C314" i="35"/>
  <c r="A314" i="35"/>
  <c r="E313" i="35"/>
  <c r="C313" i="35"/>
  <c r="A313" i="35"/>
  <c r="E312" i="35"/>
  <c r="C312" i="35"/>
  <c r="A312" i="35"/>
  <c r="E311" i="35"/>
  <c r="C311" i="35"/>
  <c r="A311" i="35"/>
  <c r="E310" i="35"/>
  <c r="C310" i="35"/>
  <c r="A310" i="35"/>
  <c r="E309" i="35"/>
  <c r="C309" i="35"/>
  <c r="A309" i="35"/>
  <c r="E308" i="35"/>
  <c r="C308" i="35"/>
  <c r="A308" i="35"/>
  <c r="E307" i="35"/>
  <c r="C307" i="35"/>
  <c r="A307" i="35"/>
  <c r="E306" i="35"/>
  <c r="C306" i="35"/>
  <c r="A306" i="35"/>
  <c r="E305" i="35"/>
  <c r="C305" i="35"/>
  <c r="A305" i="35"/>
  <c r="E304" i="35"/>
  <c r="C304" i="35"/>
  <c r="A304" i="35"/>
  <c r="E303" i="35"/>
  <c r="C303" i="35"/>
  <c r="A303" i="35"/>
  <c r="E302" i="35"/>
  <c r="C302" i="35"/>
  <c r="A302" i="35"/>
  <c r="E301" i="35"/>
  <c r="C301" i="35"/>
  <c r="A301" i="35"/>
  <c r="E300" i="35"/>
  <c r="C300" i="35"/>
  <c r="A300" i="35"/>
  <c r="E299" i="35"/>
  <c r="C299" i="35"/>
  <c r="A299" i="35"/>
  <c r="E298" i="35"/>
  <c r="C298" i="35"/>
  <c r="A298" i="35"/>
  <c r="E297" i="35"/>
  <c r="C297" i="35"/>
  <c r="A297" i="35"/>
  <c r="E296" i="35"/>
  <c r="C296" i="35"/>
  <c r="A296" i="35"/>
  <c r="E295" i="35"/>
  <c r="C295" i="35"/>
  <c r="A295" i="35"/>
  <c r="E294" i="35"/>
  <c r="C294" i="35"/>
  <c r="A294" i="35"/>
  <c r="E293" i="35"/>
  <c r="C293" i="35"/>
  <c r="A293" i="35"/>
  <c r="E292" i="35"/>
  <c r="C292" i="35"/>
  <c r="A292" i="35"/>
  <c r="E291" i="35"/>
  <c r="C291" i="35"/>
  <c r="A291" i="35"/>
  <c r="E290" i="35"/>
  <c r="C290" i="35"/>
  <c r="A290" i="35"/>
  <c r="E289" i="35"/>
  <c r="C289" i="35"/>
  <c r="A289" i="35"/>
  <c r="E288" i="35"/>
  <c r="C288" i="35"/>
  <c r="A288" i="35"/>
  <c r="E287" i="35"/>
  <c r="C287" i="35"/>
  <c r="A287" i="35"/>
  <c r="E286" i="35"/>
  <c r="C286" i="35"/>
  <c r="A286" i="35"/>
  <c r="E285" i="35"/>
  <c r="C285" i="35"/>
  <c r="A285" i="35"/>
  <c r="E284" i="35"/>
  <c r="C284" i="35"/>
  <c r="A284" i="35"/>
  <c r="E283" i="35"/>
  <c r="C283" i="35"/>
  <c r="A283" i="35"/>
  <c r="E282" i="35"/>
  <c r="C282" i="35"/>
  <c r="A282" i="35"/>
  <c r="E281" i="35"/>
  <c r="C281" i="35"/>
  <c r="A281" i="35"/>
  <c r="E280" i="35"/>
  <c r="C280" i="35"/>
  <c r="A280" i="35"/>
  <c r="E279" i="35"/>
  <c r="C279" i="35"/>
  <c r="A279" i="35"/>
  <c r="E278" i="35"/>
  <c r="C278" i="35"/>
  <c r="A278" i="35"/>
  <c r="E277" i="35"/>
  <c r="C277" i="35"/>
  <c r="A277" i="35"/>
  <c r="E276" i="35"/>
  <c r="C276" i="35"/>
  <c r="A276" i="35"/>
  <c r="E275" i="35"/>
  <c r="C275" i="35"/>
  <c r="A275" i="35"/>
  <c r="E274" i="35"/>
  <c r="C274" i="35"/>
  <c r="A274" i="35"/>
  <c r="E273" i="35"/>
  <c r="C273" i="35"/>
  <c r="A273" i="35"/>
  <c r="E272" i="35"/>
  <c r="C272" i="35"/>
  <c r="A272" i="35"/>
  <c r="E271" i="35"/>
  <c r="C271" i="35"/>
  <c r="A271" i="35"/>
  <c r="E270" i="35"/>
  <c r="C270" i="35"/>
  <c r="A270" i="35"/>
  <c r="E269" i="35"/>
  <c r="C269" i="35"/>
  <c r="A269" i="35"/>
  <c r="E268" i="35"/>
  <c r="C268" i="35"/>
  <c r="A268" i="35"/>
  <c r="E267" i="35"/>
  <c r="C267" i="35"/>
  <c r="A267" i="35"/>
  <c r="E266" i="35"/>
  <c r="C266" i="35"/>
  <c r="A266" i="35"/>
  <c r="E265" i="35"/>
  <c r="C265" i="35"/>
  <c r="A265" i="35"/>
  <c r="E264" i="35"/>
  <c r="C264" i="35"/>
  <c r="A264" i="35"/>
  <c r="E263" i="35"/>
  <c r="C263" i="35"/>
  <c r="A263" i="35"/>
  <c r="E262" i="35"/>
  <c r="C262" i="35"/>
  <c r="A262" i="35"/>
  <c r="E261" i="35"/>
  <c r="C261" i="35"/>
  <c r="A261" i="35"/>
  <c r="E260" i="35"/>
  <c r="C260" i="35"/>
  <c r="A260" i="35"/>
  <c r="E259" i="35"/>
  <c r="C259" i="35"/>
  <c r="A259" i="35"/>
  <c r="E258" i="35"/>
  <c r="C258" i="35"/>
  <c r="A258" i="35"/>
  <c r="E257" i="35"/>
  <c r="C257" i="35"/>
  <c r="A257" i="35"/>
  <c r="E256" i="35"/>
  <c r="C256" i="35"/>
  <c r="A256" i="35"/>
  <c r="E255" i="35"/>
  <c r="C255" i="35"/>
  <c r="A255" i="35"/>
  <c r="E254" i="35"/>
  <c r="C254" i="35"/>
  <c r="A254" i="35"/>
  <c r="E253" i="35"/>
  <c r="C253" i="35"/>
  <c r="A253" i="35"/>
  <c r="E252" i="35"/>
  <c r="C252" i="35"/>
  <c r="A252" i="35"/>
  <c r="E251" i="35"/>
  <c r="C251" i="35"/>
  <c r="A251" i="35"/>
  <c r="E250" i="35"/>
  <c r="C250" i="35"/>
  <c r="A250" i="35"/>
  <c r="E249" i="35"/>
  <c r="C249" i="35"/>
  <c r="A249" i="35"/>
  <c r="E248" i="35"/>
  <c r="C248" i="35"/>
  <c r="A248" i="35"/>
  <c r="E247" i="35"/>
  <c r="C247" i="35"/>
  <c r="A247" i="35"/>
  <c r="E246" i="35"/>
  <c r="C246" i="35"/>
  <c r="A246" i="35"/>
  <c r="E245" i="35"/>
  <c r="C245" i="35"/>
  <c r="A245" i="35"/>
  <c r="E244" i="35"/>
  <c r="C244" i="35"/>
  <c r="A244" i="35"/>
  <c r="E243" i="35"/>
  <c r="C243" i="35"/>
  <c r="A243" i="35"/>
  <c r="E242" i="35"/>
  <c r="C242" i="35"/>
  <c r="A242" i="35"/>
  <c r="E241" i="35"/>
  <c r="C241" i="35"/>
  <c r="A241" i="35"/>
  <c r="E240" i="35"/>
  <c r="C240" i="35"/>
  <c r="A240" i="35"/>
  <c r="E239" i="35"/>
  <c r="C239" i="35"/>
  <c r="A239" i="35"/>
  <c r="E238" i="35"/>
  <c r="C238" i="35"/>
  <c r="A238" i="35"/>
  <c r="E237" i="35"/>
  <c r="C237" i="35"/>
  <c r="A237" i="35"/>
  <c r="E236" i="35"/>
  <c r="C236" i="35"/>
  <c r="A236" i="35"/>
  <c r="E235" i="35"/>
  <c r="C235" i="35"/>
  <c r="A235" i="35"/>
  <c r="E234" i="35"/>
  <c r="C234" i="35"/>
  <c r="A234" i="35"/>
  <c r="E233" i="35"/>
  <c r="C233" i="35"/>
  <c r="A233" i="35"/>
  <c r="E232" i="35"/>
  <c r="C232" i="35"/>
  <c r="A232" i="35"/>
  <c r="E231" i="35"/>
  <c r="C231" i="35"/>
  <c r="A231" i="35"/>
  <c r="E230" i="35"/>
  <c r="C230" i="35"/>
  <c r="A230" i="35"/>
  <c r="E229" i="35"/>
  <c r="C229" i="35"/>
  <c r="A229" i="35"/>
  <c r="E228" i="35"/>
  <c r="C228" i="35"/>
  <c r="A228" i="35"/>
  <c r="E227" i="35"/>
  <c r="C227" i="35"/>
  <c r="A227" i="35"/>
  <c r="E226" i="35"/>
  <c r="C226" i="35"/>
  <c r="A226" i="35"/>
  <c r="E225" i="35"/>
  <c r="C225" i="35"/>
  <c r="A225" i="35"/>
  <c r="E224" i="35"/>
  <c r="C224" i="35"/>
  <c r="A224" i="35"/>
  <c r="E223" i="35"/>
  <c r="C223" i="35"/>
  <c r="A223" i="35"/>
  <c r="E222" i="35"/>
  <c r="C222" i="35"/>
  <c r="A222" i="35"/>
  <c r="E221" i="35"/>
  <c r="C221" i="35"/>
  <c r="A221" i="35"/>
  <c r="E220" i="35"/>
  <c r="C220" i="35"/>
  <c r="A220" i="35"/>
  <c r="E219" i="35"/>
  <c r="C219" i="35"/>
  <c r="A219" i="35"/>
  <c r="E218" i="35"/>
  <c r="C218" i="35"/>
  <c r="A218" i="35"/>
  <c r="E217" i="35"/>
  <c r="C217" i="35"/>
  <c r="A217" i="35"/>
  <c r="E216" i="35"/>
  <c r="C216" i="35"/>
  <c r="A216" i="35"/>
  <c r="E215" i="35"/>
  <c r="C215" i="35"/>
  <c r="A215" i="35"/>
  <c r="E214" i="35"/>
  <c r="C214" i="35"/>
  <c r="A214" i="35"/>
  <c r="E213" i="35"/>
  <c r="C213" i="35"/>
  <c r="A213" i="35"/>
  <c r="E212" i="35"/>
  <c r="C212" i="35"/>
  <c r="A212" i="35"/>
  <c r="E211" i="35"/>
  <c r="C211" i="35"/>
  <c r="A211" i="35"/>
  <c r="E210" i="35"/>
  <c r="C210" i="35"/>
  <c r="A210" i="35"/>
  <c r="E209" i="35"/>
  <c r="C209" i="35"/>
  <c r="A209" i="35"/>
  <c r="E208" i="35"/>
  <c r="C208" i="35"/>
  <c r="A208" i="35"/>
  <c r="E207" i="35"/>
  <c r="C207" i="35"/>
  <c r="A207" i="35"/>
  <c r="E206" i="35"/>
  <c r="C206" i="35"/>
  <c r="A206" i="35"/>
  <c r="E205" i="35"/>
  <c r="C205" i="35"/>
  <c r="A205" i="35"/>
  <c r="E204" i="35"/>
  <c r="C204" i="35"/>
  <c r="A204" i="35"/>
  <c r="E203" i="35"/>
  <c r="C203" i="35"/>
  <c r="A203" i="35"/>
  <c r="E202" i="35"/>
  <c r="C202" i="35"/>
  <c r="A202" i="35"/>
  <c r="E201" i="35"/>
  <c r="C201" i="35"/>
  <c r="A201" i="35"/>
  <c r="E200" i="35"/>
  <c r="C200" i="35"/>
  <c r="A200" i="35"/>
  <c r="E199" i="35"/>
  <c r="C199" i="35"/>
  <c r="A199" i="35"/>
  <c r="E198" i="35"/>
  <c r="C198" i="35"/>
  <c r="A198" i="35"/>
  <c r="E197" i="35"/>
  <c r="C197" i="35"/>
  <c r="A197" i="35"/>
  <c r="E196" i="35"/>
  <c r="C196" i="35"/>
  <c r="A196" i="35"/>
  <c r="E195" i="35"/>
  <c r="C195" i="35"/>
  <c r="A195" i="35"/>
  <c r="E194" i="35"/>
  <c r="C194" i="35"/>
  <c r="A194" i="35"/>
  <c r="E193" i="35"/>
  <c r="C193" i="35"/>
  <c r="A193" i="35"/>
  <c r="E192" i="35"/>
  <c r="C192" i="35"/>
  <c r="A192" i="35"/>
  <c r="E191" i="35"/>
  <c r="C191" i="35"/>
  <c r="A191" i="35"/>
  <c r="E190" i="35"/>
  <c r="C190" i="35"/>
  <c r="A190" i="35"/>
  <c r="E189" i="35"/>
  <c r="C189" i="35"/>
  <c r="A189" i="35"/>
  <c r="E188" i="35"/>
  <c r="C188" i="35"/>
  <c r="A188" i="35"/>
  <c r="E187" i="35"/>
  <c r="C187" i="35"/>
  <c r="A187" i="35"/>
  <c r="E186" i="35"/>
  <c r="C186" i="35"/>
  <c r="A186" i="35"/>
  <c r="E185" i="35"/>
  <c r="C185" i="35"/>
  <c r="A185" i="35"/>
  <c r="E184" i="35"/>
  <c r="C184" i="35"/>
  <c r="A184" i="35"/>
  <c r="E183" i="35"/>
  <c r="C183" i="35"/>
  <c r="A183" i="35"/>
  <c r="E182" i="35"/>
  <c r="C182" i="35"/>
  <c r="A182" i="35"/>
  <c r="E181" i="35"/>
  <c r="C181" i="35"/>
  <c r="A181" i="35"/>
  <c r="E180" i="35"/>
  <c r="C180" i="35"/>
  <c r="A180" i="35"/>
  <c r="E179" i="35"/>
  <c r="C179" i="35"/>
  <c r="A179" i="35"/>
  <c r="E178" i="35"/>
  <c r="C178" i="35"/>
  <c r="A178" i="35"/>
  <c r="E177" i="35"/>
  <c r="C177" i="35"/>
  <c r="A177" i="35"/>
  <c r="E176" i="35"/>
  <c r="C176" i="35"/>
  <c r="A176" i="35"/>
  <c r="E175" i="35"/>
  <c r="C175" i="35"/>
  <c r="A175" i="35"/>
  <c r="E174" i="35"/>
  <c r="C174" i="35"/>
  <c r="A174" i="35"/>
  <c r="E173" i="35"/>
  <c r="C173" i="35"/>
  <c r="A173" i="35"/>
  <c r="E172" i="35"/>
  <c r="C172" i="35"/>
  <c r="A172" i="35"/>
  <c r="E171" i="35"/>
  <c r="C171" i="35"/>
  <c r="A171" i="35"/>
  <c r="E170" i="35"/>
  <c r="C170" i="35"/>
  <c r="A170" i="35"/>
  <c r="E169" i="35"/>
  <c r="C169" i="35"/>
  <c r="A169" i="35"/>
  <c r="E168" i="35"/>
  <c r="C168" i="35"/>
  <c r="A168" i="35"/>
  <c r="E167" i="35"/>
  <c r="C167" i="35"/>
  <c r="A167" i="35"/>
  <c r="E166" i="35"/>
  <c r="C166" i="35"/>
  <c r="A166" i="35"/>
  <c r="E165" i="35"/>
  <c r="C165" i="35"/>
  <c r="A165" i="35"/>
  <c r="E164" i="35"/>
  <c r="C164" i="35"/>
  <c r="A164" i="35"/>
  <c r="E163" i="35"/>
  <c r="C163" i="35"/>
  <c r="A163" i="35"/>
  <c r="E162" i="35"/>
  <c r="C162" i="35"/>
  <c r="A162" i="35"/>
  <c r="E161" i="35"/>
  <c r="C161" i="35"/>
  <c r="A161" i="35"/>
  <c r="E160" i="35"/>
  <c r="C160" i="35"/>
  <c r="A160" i="35"/>
  <c r="E159" i="35"/>
  <c r="C159" i="35"/>
  <c r="A159" i="35"/>
  <c r="E158" i="35"/>
  <c r="C158" i="35"/>
  <c r="A158" i="35"/>
  <c r="E157" i="35"/>
  <c r="C157" i="35"/>
  <c r="A157" i="35"/>
  <c r="E156" i="35"/>
  <c r="C156" i="35"/>
  <c r="A156" i="35"/>
  <c r="E155" i="35"/>
  <c r="C155" i="35"/>
  <c r="A155" i="35"/>
  <c r="E154" i="35"/>
  <c r="C154" i="35"/>
  <c r="A154" i="35"/>
  <c r="E153" i="35"/>
  <c r="C153" i="35"/>
  <c r="A153" i="35"/>
  <c r="E152" i="35"/>
  <c r="C152" i="35"/>
  <c r="A152" i="35"/>
  <c r="E151" i="35"/>
  <c r="C151" i="35"/>
  <c r="A151" i="35"/>
  <c r="E150" i="35"/>
  <c r="C150" i="35"/>
  <c r="A150" i="35"/>
  <c r="E149" i="35"/>
  <c r="C149" i="35"/>
  <c r="A149" i="35"/>
  <c r="E148" i="35"/>
  <c r="C148" i="35"/>
  <c r="A148" i="35"/>
  <c r="E147" i="35"/>
  <c r="C147" i="35"/>
  <c r="A147" i="35"/>
  <c r="E146" i="35"/>
  <c r="C146" i="35"/>
  <c r="A146" i="35"/>
  <c r="E145" i="35"/>
  <c r="C145" i="35"/>
  <c r="A145" i="35"/>
  <c r="E144" i="35"/>
  <c r="C144" i="35"/>
  <c r="A144" i="35"/>
  <c r="E143" i="35"/>
  <c r="C143" i="35"/>
  <c r="A143" i="35"/>
  <c r="E142" i="35"/>
  <c r="C142" i="35"/>
  <c r="A142" i="35"/>
  <c r="E141" i="35"/>
  <c r="C141" i="35"/>
  <c r="A141" i="35"/>
  <c r="E140" i="35"/>
  <c r="C140" i="35"/>
  <c r="A140" i="35"/>
  <c r="E139" i="35"/>
  <c r="C139" i="35"/>
  <c r="A139" i="35"/>
  <c r="E138" i="35"/>
  <c r="C138" i="35"/>
  <c r="A138" i="35"/>
  <c r="E137" i="35"/>
  <c r="C137" i="35"/>
  <c r="A137" i="35"/>
  <c r="E136" i="35"/>
  <c r="C136" i="35"/>
  <c r="A136" i="35"/>
  <c r="E135" i="35"/>
  <c r="C135" i="35"/>
  <c r="A135" i="35"/>
  <c r="E134" i="35"/>
  <c r="C134" i="35"/>
  <c r="A134" i="35"/>
  <c r="E133" i="35"/>
  <c r="C133" i="35"/>
  <c r="A133" i="35"/>
  <c r="E132" i="35"/>
  <c r="C132" i="35"/>
  <c r="A132" i="35"/>
  <c r="E131" i="35"/>
  <c r="C131" i="35"/>
  <c r="A131" i="35"/>
  <c r="E130" i="35"/>
  <c r="C130" i="35"/>
  <c r="A130" i="35"/>
  <c r="E129" i="35"/>
  <c r="C129" i="35"/>
  <c r="A129" i="35"/>
  <c r="E128" i="35"/>
  <c r="C128" i="35"/>
  <c r="A128" i="35"/>
  <c r="E127" i="35"/>
  <c r="C127" i="35"/>
  <c r="A127" i="35"/>
  <c r="E126" i="35"/>
  <c r="C126" i="35"/>
  <c r="A126" i="35"/>
  <c r="E125" i="35"/>
  <c r="C125" i="35"/>
  <c r="A125" i="35"/>
  <c r="E124" i="35"/>
  <c r="C124" i="35"/>
  <c r="A124" i="35"/>
  <c r="E123" i="35"/>
  <c r="C123" i="35"/>
  <c r="A123" i="35"/>
  <c r="E122" i="35"/>
  <c r="C122" i="35"/>
  <c r="A122" i="35"/>
  <c r="E121" i="35"/>
  <c r="C121" i="35"/>
  <c r="A121" i="35"/>
  <c r="E120" i="35"/>
  <c r="C120" i="35"/>
  <c r="A120" i="35"/>
  <c r="E119" i="35"/>
  <c r="C119" i="35"/>
  <c r="A119" i="35"/>
  <c r="E118" i="35"/>
  <c r="C118" i="35"/>
  <c r="A118" i="35"/>
  <c r="E117" i="35"/>
  <c r="C117" i="35"/>
  <c r="A117" i="35"/>
  <c r="E116" i="35"/>
  <c r="C116" i="35"/>
  <c r="A116" i="35"/>
  <c r="E115" i="35"/>
  <c r="C115" i="35"/>
  <c r="A115" i="35"/>
  <c r="E114" i="35"/>
  <c r="C114" i="35"/>
  <c r="A114" i="35"/>
  <c r="E113" i="35"/>
  <c r="C113" i="35"/>
  <c r="A113" i="35"/>
  <c r="E112" i="35"/>
  <c r="C112" i="35"/>
  <c r="A112" i="35"/>
  <c r="E111" i="35"/>
  <c r="C111" i="35"/>
  <c r="A111" i="35"/>
  <c r="E110" i="35"/>
  <c r="C110" i="35"/>
  <c r="A110" i="35"/>
  <c r="E109" i="35"/>
  <c r="C109" i="35"/>
  <c r="A109" i="35"/>
  <c r="E108" i="35"/>
  <c r="C108" i="35"/>
  <c r="A108" i="35"/>
  <c r="E107" i="35"/>
  <c r="C107" i="35"/>
  <c r="A107" i="35"/>
  <c r="E106" i="35"/>
  <c r="C106" i="35"/>
  <c r="A106" i="35"/>
  <c r="E105" i="35"/>
  <c r="C105" i="35"/>
  <c r="A105" i="35"/>
  <c r="E104" i="35"/>
  <c r="C104" i="35"/>
  <c r="A104" i="35"/>
  <c r="E103" i="35"/>
  <c r="C103" i="35"/>
  <c r="A103" i="35"/>
  <c r="E102" i="35"/>
  <c r="C102" i="35"/>
  <c r="A102" i="35"/>
  <c r="E101" i="35"/>
  <c r="C101" i="35"/>
  <c r="A101" i="35"/>
  <c r="E100" i="35"/>
  <c r="C100" i="35"/>
  <c r="A100" i="35"/>
  <c r="E99" i="35"/>
  <c r="C99" i="35"/>
  <c r="A99" i="35"/>
  <c r="E98" i="35"/>
  <c r="C98" i="35"/>
  <c r="A98" i="35"/>
  <c r="E97" i="35"/>
  <c r="C97" i="35"/>
  <c r="A97" i="35"/>
  <c r="E96" i="35"/>
  <c r="C96" i="35"/>
  <c r="A96" i="35"/>
  <c r="E95" i="35"/>
  <c r="C95" i="35"/>
  <c r="A95" i="35"/>
  <c r="E94" i="35"/>
  <c r="C94" i="35"/>
  <c r="A94" i="35"/>
  <c r="E93" i="35"/>
  <c r="C93" i="35"/>
  <c r="A93" i="35"/>
  <c r="E92" i="35"/>
  <c r="C92" i="35"/>
  <c r="A92" i="35"/>
  <c r="E91" i="35"/>
  <c r="C91" i="35"/>
  <c r="A91" i="35"/>
  <c r="E90" i="35"/>
  <c r="C90" i="35"/>
  <c r="A90" i="35"/>
  <c r="E89" i="35"/>
  <c r="C89" i="35"/>
  <c r="A89" i="35"/>
  <c r="E88" i="35"/>
  <c r="C88" i="35"/>
  <c r="A88" i="35"/>
  <c r="E87" i="35"/>
  <c r="C87" i="35"/>
  <c r="A87" i="35"/>
  <c r="E86" i="35"/>
  <c r="C86" i="35"/>
  <c r="A86" i="35"/>
  <c r="E85" i="35"/>
  <c r="C85" i="35"/>
  <c r="A85" i="35"/>
  <c r="E84" i="35"/>
  <c r="C84" i="35"/>
  <c r="A84" i="35"/>
  <c r="E83" i="35"/>
  <c r="C83" i="35"/>
  <c r="A83" i="35"/>
  <c r="E82" i="35"/>
  <c r="C82" i="35"/>
  <c r="A82" i="35"/>
  <c r="E81" i="35"/>
  <c r="C81" i="35"/>
  <c r="A81" i="35"/>
  <c r="E80" i="35"/>
  <c r="C80" i="35"/>
  <c r="A80" i="35"/>
  <c r="E79" i="35"/>
  <c r="C79" i="35"/>
  <c r="A79" i="35"/>
  <c r="E78" i="35"/>
  <c r="C78" i="35"/>
  <c r="A78" i="35"/>
  <c r="E77" i="35"/>
  <c r="C77" i="35"/>
  <c r="A77" i="35"/>
  <c r="E76" i="35"/>
  <c r="C76" i="35"/>
  <c r="A76" i="35"/>
  <c r="E75" i="35"/>
  <c r="C75" i="35"/>
  <c r="A75" i="35"/>
  <c r="E74" i="35"/>
  <c r="C74" i="35"/>
  <c r="A74" i="35"/>
  <c r="E73" i="35"/>
  <c r="C73" i="35"/>
  <c r="A73" i="35"/>
  <c r="E72" i="35"/>
  <c r="C72" i="35"/>
  <c r="A72" i="35"/>
  <c r="E71" i="35"/>
  <c r="C71" i="35"/>
  <c r="A71" i="35"/>
  <c r="E70" i="35"/>
  <c r="C70" i="35"/>
  <c r="A70" i="35"/>
  <c r="E69" i="35"/>
  <c r="C69" i="35"/>
  <c r="A69" i="35"/>
  <c r="E68" i="35"/>
  <c r="C68" i="35"/>
  <c r="A68" i="35"/>
  <c r="E67" i="35"/>
  <c r="C67" i="35"/>
  <c r="A67" i="35"/>
  <c r="E66" i="35"/>
  <c r="C66" i="35"/>
  <c r="A66" i="35"/>
  <c r="E65" i="35"/>
  <c r="C65" i="35"/>
  <c r="A65" i="35"/>
  <c r="E64" i="35"/>
  <c r="C64" i="35"/>
  <c r="A64" i="35"/>
  <c r="E63" i="35"/>
  <c r="C63" i="35"/>
  <c r="A63" i="35"/>
  <c r="E62" i="35"/>
  <c r="C62" i="35"/>
  <c r="A62" i="35"/>
  <c r="E61" i="35"/>
  <c r="C61" i="35"/>
  <c r="A61" i="35"/>
  <c r="E60" i="35"/>
  <c r="C60" i="35"/>
  <c r="A60" i="35"/>
  <c r="E59" i="35"/>
  <c r="C59" i="35"/>
  <c r="A59" i="35"/>
  <c r="E58" i="35"/>
  <c r="C58" i="35"/>
  <c r="A58" i="35"/>
  <c r="E57" i="35"/>
  <c r="C57" i="35"/>
  <c r="A57" i="35"/>
  <c r="E56" i="35"/>
  <c r="C56" i="35"/>
  <c r="A56" i="35"/>
  <c r="E55" i="35"/>
  <c r="C55" i="35"/>
  <c r="A55" i="35"/>
  <c r="E54" i="35"/>
  <c r="C54" i="35"/>
  <c r="A54" i="35"/>
  <c r="E53" i="35"/>
  <c r="C53" i="35"/>
  <c r="A53" i="35"/>
  <c r="E52" i="35"/>
  <c r="C52" i="35"/>
  <c r="A52" i="35"/>
  <c r="E51" i="35"/>
  <c r="C51" i="35"/>
  <c r="A51" i="35"/>
  <c r="E50" i="35"/>
  <c r="C50" i="35"/>
  <c r="A50" i="35"/>
  <c r="E49" i="35"/>
  <c r="C49" i="35"/>
  <c r="A49" i="35"/>
  <c r="E48" i="35"/>
  <c r="C48" i="35"/>
  <c r="A48" i="35"/>
  <c r="E47" i="35"/>
  <c r="C47" i="35"/>
  <c r="A47" i="35"/>
  <c r="E46" i="35"/>
  <c r="C46" i="35"/>
  <c r="A46" i="35"/>
  <c r="E45" i="35"/>
  <c r="C45" i="35"/>
  <c r="A45" i="35"/>
  <c r="E44" i="35"/>
  <c r="C44" i="35"/>
  <c r="A44" i="35"/>
  <c r="E43" i="35"/>
  <c r="C43" i="35"/>
  <c r="A43" i="35"/>
  <c r="E42" i="35"/>
  <c r="C42" i="35"/>
  <c r="A42" i="35"/>
  <c r="E41" i="35"/>
  <c r="C41" i="35"/>
  <c r="A41" i="35"/>
  <c r="E40" i="35"/>
  <c r="C40" i="35"/>
  <c r="A40" i="35"/>
  <c r="E39" i="35"/>
  <c r="C39" i="35"/>
  <c r="A39" i="35"/>
  <c r="E38" i="35"/>
  <c r="C38" i="35"/>
  <c r="A38" i="35"/>
  <c r="E37" i="35"/>
  <c r="C37" i="35"/>
  <c r="A37" i="35"/>
  <c r="E36" i="35"/>
  <c r="C36" i="35"/>
  <c r="A36" i="35"/>
  <c r="E35" i="35"/>
  <c r="C35" i="35"/>
  <c r="A35" i="35"/>
  <c r="E34" i="35"/>
  <c r="C34" i="35"/>
  <c r="A34" i="35"/>
  <c r="E33" i="35"/>
  <c r="C33" i="35"/>
  <c r="A33" i="35"/>
  <c r="E32" i="35"/>
  <c r="C32" i="35"/>
  <c r="A32" i="35"/>
  <c r="E31" i="35"/>
  <c r="C31" i="35"/>
  <c r="A31" i="35"/>
  <c r="E30" i="35"/>
  <c r="C30" i="35"/>
  <c r="A30" i="35"/>
  <c r="E29" i="35"/>
  <c r="C29" i="35"/>
  <c r="A29" i="35"/>
  <c r="E28" i="35"/>
  <c r="C28" i="35"/>
  <c r="A28" i="35"/>
  <c r="E27" i="35"/>
  <c r="C27" i="35"/>
  <c r="A27" i="35"/>
  <c r="E26" i="35"/>
  <c r="C26" i="35"/>
  <c r="A26" i="35"/>
  <c r="E25" i="35"/>
  <c r="C25" i="35"/>
  <c r="A25" i="35"/>
  <c r="E24" i="35"/>
  <c r="C24" i="35"/>
  <c r="A24" i="35"/>
  <c r="E23" i="35"/>
  <c r="C23" i="35"/>
  <c r="A23" i="35"/>
  <c r="E22" i="35"/>
  <c r="C22" i="35"/>
  <c r="A22" i="35"/>
  <c r="E21" i="35"/>
  <c r="C21" i="35"/>
  <c r="A21" i="35"/>
  <c r="E20" i="35"/>
  <c r="C20" i="35"/>
  <c r="A20" i="35"/>
  <c r="E19" i="35"/>
  <c r="C19" i="35"/>
  <c r="A19" i="35"/>
  <c r="E18" i="35"/>
  <c r="C18" i="35"/>
  <c r="A18" i="35"/>
  <c r="E17" i="35"/>
  <c r="C17" i="35"/>
  <c r="A17" i="35"/>
  <c r="E16" i="35"/>
  <c r="C16" i="35"/>
  <c r="A16" i="35"/>
  <c r="A15" i="35"/>
  <c r="A14" i="35"/>
  <c r="A13" i="35"/>
  <c r="A12" i="35"/>
  <c r="A11" i="35"/>
  <c r="A10" i="35"/>
  <c r="A9" i="35"/>
  <c r="A8" i="35"/>
  <c r="A13" i="40" l="1"/>
  <c r="A21" i="42"/>
  <c r="A6" i="41" s="1"/>
  <c r="A46" i="39" s="1"/>
  <c r="A12" i="42"/>
  <c r="A5" i="41"/>
  <c r="A7" i="41"/>
  <c r="A8" i="41"/>
  <c r="A13" i="42"/>
  <c r="A43" i="40"/>
  <c r="A34" i="40"/>
  <c r="A25" i="40"/>
  <c r="A16" i="40"/>
  <c r="A6" i="40"/>
  <c r="A12" i="40"/>
  <c r="A42" i="40"/>
  <c r="A33" i="40"/>
  <c r="A24" i="40"/>
  <c r="A14" i="40"/>
  <c r="A11" i="40"/>
  <c r="A10" i="40"/>
  <c r="A41" i="40"/>
  <c r="A31" i="40"/>
  <c r="A23" i="40"/>
  <c r="A10" i="42"/>
  <c r="A10" i="41" s="1"/>
  <c r="A19" i="43"/>
  <c r="A18" i="43"/>
  <c r="A8" i="42"/>
  <c r="A7" i="42"/>
  <c r="A13" i="43"/>
  <c r="A24" i="43"/>
  <c r="A23" i="43"/>
  <c r="A22" i="43"/>
  <c r="A17" i="43"/>
  <c r="A14" i="43"/>
  <c r="A12" i="43"/>
  <c r="A8" i="43"/>
  <c r="A9" i="43"/>
  <c r="A9" i="40"/>
  <c r="A5" i="42"/>
  <c r="A9" i="41" s="1"/>
  <c r="A7" i="40"/>
  <c r="A40" i="40"/>
  <c r="A30" i="40"/>
  <c r="A21" i="40"/>
  <c r="A6" i="42"/>
  <c r="A7" i="43"/>
  <c r="A5" i="40"/>
  <c r="A22" i="39" l="1"/>
  <c r="A32" i="39"/>
  <c r="A26" i="39"/>
  <c r="A25" i="39"/>
  <c r="A24" i="39"/>
  <c r="A27" i="39"/>
  <c r="A23" i="39"/>
  <c r="A9" i="39"/>
  <c r="A8" i="39"/>
  <c r="A7" i="39"/>
  <c r="A17" i="39"/>
  <c r="A12" i="39"/>
  <c r="A11" i="39"/>
  <c r="A10" i="39"/>
  <c r="A40" i="39"/>
  <c r="A39" i="39"/>
  <c r="A41" i="39"/>
  <c r="A38" i="39"/>
  <c r="A37" i="39"/>
</calcChain>
</file>

<file path=xl/sharedStrings.xml><?xml version="1.0" encoding="utf-8"?>
<sst xmlns="http://schemas.openxmlformats.org/spreadsheetml/2006/main" count="19310" uniqueCount="4180">
  <si>
    <t>Select Asset Type from dropdown and input parent asset name and asset name. Work down the project asset hierarchy starting with sites, then buildings, then input space types and building envelope elements as needed. Ensure Parent Asset Chain formula is carried to each cell in column A</t>
  </si>
  <si>
    <t>Parent Asset Chain</t>
  </si>
  <si>
    <t>Asset Type</t>
  </si>
  <si>
    <t>Parent Asset Name</t>
  </si>
  <si>
    <t>Asset Name</t>
  </si>
  <si>
    <t>site</t>
  </si>
  <si>
    <t>Site1</t>
  </si>
  <si>
    <t>Site2</t>
  </si>
  <si>
    <t>building</t>
  </si>
  <si>
    <t>Building1</t>
  </si>
  <si>
    <t>Building2</t>
  </si>
  <si>
    <t>Building3</t>
  </si>
  <si>
    <t>Building4</t>
  </si>
  <si>
    <t>space type</t>
  </si>
  <si>
    <t>Dressing Room</t>
  </si>
  <si>
    <t>Circulation</t>
  </si>
  <si>
    <t>Canteen</t>
  </si>
  <si>
    <t>Office</t>
  </si>
  <si>
    <t>Lobby</t>
  </si>
  <si>
    <t>building envelope</t>
  </si>
  <si>
    <t>Exterior Wall</t>
  </si>
  <si>
    <t>Roof</t>
  </si>
  <si>
    <t>Fenestration Type 1</t>
  </si>
  <si>
    <t>Fenestration Type 2</t>
  </si>
  <si>
    <t>Below Grade Wall</t>
  </si>
  <si>
    <t>Parameter Type</t>
  </si>
  <si>
    <t>Value</t>
  </si>
  <si>
    <t>Unit</t>
  </si>
  <si>
    <t>Notes/ Format</t>
  </si>
  <si>
    <t>Source Type</t>
  </si>
  <si>
    <t>Source Title</t>
  </si>
  <si>
    <t>Source Reference</t>
  </si>
  <si>
    <t>Project</t>
  </si>
  <si>
    <t>number</t>
  </si>
  <si>
    <t>Project Document</t>
  </si>
  <si>
    <t>Client Brief</t>
  </si>
  <si>
    <t>Client name</t>
  </si>
  <si>
    <t>string</t>
  </si>
  <si>
    <t>Project name</t>
  </si>
  <si>
    <t>Arup contracted entity</t>
  </si>
  <si>
    <t>Project phase</t>
  </si>
  <si>
    <t>End user name</t>
  </si>
  <si>
    <t>Architect name</t>
  </si>
  <si>
    <t>Landscape architect name</t>
  </si>
  <si>
    <t>Structural engineer name</t>
  </si>
  <si>
    <t>Façade consultant name</t>
  </si>
  <si>
    <t>Lighting designer name</t>
  </si>
  <si>
    <t>Fire safety consultant name</t>
  </si>
  <si>
    <t>Public health engineer name</t>
  </si>
  <si>
    <t>Acoustic consultant name</t>
  </si>
  <si>
    <t>boolean</t>
  </si>
  <si>
    <t>kW</t>
  </si>
  <si>
    <t>Location of weather station</t>
  </si>
  <si>
    <t>Peak external winter coil sizing wet bulb temperature</t>
  </si>
  <si>
    <t>°C</t>
  </si>
  <si>
    <t>Peak external winter coil sizing dry bulb temperature</t>
  </si>
  <si>
    <t>%</t>
  </si>
  <si>
    <t>m</t>
  </si>
  <si>
    <t>kPa</t>
  </si>
  <si>
    <t>Peak external summer heat rejection dry bulb temperature</t>
  </si>
  <si>
    <t>Peak external summer heat rejection wet bulb temperature</t>
  </si>
  <si>
    <t>Outdoors noise limit _ day</t>
  </si>
  <si>
    <t>Outdoors noise limit _ night</t>
  </si>
  <si>
    <t>Air quality</t>
  </si>
  <si>
    <t>Gross floor area</t>
  </si>
  <si>
    <t>m²</t>
  </si>
  <si>
    <t>Number of storeys</t>
  </si>
  <si>
    <t>Number of basement storeys</t>
  </si>
  <si>
    <t>Building height</t>
  </si>
  <si>
    <t>Construction commence</t>
  </si>
  <si>
    <t>Construction completion</t>
  </si>
  <si>
    <t>Infiltration</t>
  </si>
  <si>
    <t>ACH</t>
  </si>
  <si>
    <t>Proposed thermal comfort category</t>
  </si>
  <si>
    <t>Mechanical ventilation required</t>
  </si>
  <si>
    <t>Humidification requirement</t>
  </si>
  <si>
    <t>Winter internal design temperature _ minimum</t>
  </si>
  <si>
    <t>Winter internal design humidity</t>
  </si>
  <si>
    <t>Summer internal design temperature _ maximum</t>
  </si>
  <si>
    <t>Summer internal design humidity</t>
  </si>
  <si>
    <t>Small power heat gain density</t>
  </si>
  <si>
    <t>W/m²</t>
  </si>
  <si>
    <t>Small power heat gain</t>
  </si>
  <si>
    <t>W</t>
  </si>
  <si>
    <t>Small power latent heat gain density</t>
  </si>
  <si>
    <t>Small power latent heat gain</t>
  </si>
  <si>
    <t>Lighting heat gain density</t>
  </si>
  <si>
    <t>Lighting diversity factor</t>
  </si>
  <si>
    <t>Lighting radiant fraction</t>
  </si>
  <si>
    <t>People latent heat gain</t>
  </si>
  <si>
    <t>People sensible heat gain</t>
  </si>
  <si>
    <t>l/s</t>
  </si>
  <si>
    <t>l/s/person</t>
  </si>
  <si>
    <t>Noise level benchmark</t>
  </si>
  <si>
    <t>U-value _ maximum</t>
  </si>
  <si>
    <t>W/m²K</t>
  </si>
  <si>
    <t>G-value _ maximum</t>
  </si>
  <si>
    <t>Source Types</t>
  </si>
  <si>
    <t>Auto</t>
  </si>
  <si>
    <t>integer</t>
  </si>
  <si>
    <t>seed-gen</t>
  </si>
  <si>
    <t>Legislation</t>
  </si>
  <si>
    <t>Assumption</t>
  </si>
  <si>
    <t>Industry Guidance</t>
  </si>
  <si>
    <t>Regulation</t>
  </si>
  <si>
    <t>Derived Value</t>
  </si>
  <si>
    <t>Academic Journals</t>
  </si>
  <si>
    <t>Survey</t>
  </si>
  <si>
    <t>Official Publication</t>
  </si>
  <si>
    <t>asset_type.csv</t>
  </si>
  <si>
    <t>DO NOT CHANGE</t>
  </si>
  <si>
    <t>project.csv</t>
  </si>
  <si>
    <t>asset.csv</t>
  </si>
  <si>
    <t>PUSHED</t>
  </si>
  <si>
    <t>asset_hierarchy.csv</t>
  </si>
  <si>
    <t>asset type in ddb</t>
  </si>
  <si>
    <t>asset_type_id</t>
  </si>
  <si>
    <t>asset_sub_type</t>
  </si>
  <si>
    <t>parent</t>
  </si>
  <si>
    <t>project id</t>
  </si>
  <si>
    <t>project number</t>
  </si>
  <si>
    <t>asset id</t>
  </si>
  <si>
    <t>label</t>
  </si>
  <si>
    <t>project_id</t>
  </si>
  <si>
    <t>asset_type id</t>
  </si>
  <si>
    <t>name</t>
  </si>
  <si>
    <t>asset type</t>
  </si>
  <si>
    <t>from asset</t>
  </si>
  <si>
    <t>to asset</t>
  </si>
  <si>
    <t>id</t>
  </si>
  <si>
    <t>from</t>
  </si>
  <si>
    <t>to</t>
  </si>
  <si>
    <t>a98d79a1-4f4a-42e5-ac28-0773387b3dfe</t>
  </si>
  <si>
    <t>null</t>
  </si>
  <si>
    <t>10fd8ef4-683e-e911-811a-005056b57459</t>
  </si>
  <si>
    <t>d9276094-b8fa-4aab-918e-df2c15f98506</t>
  </si>
  <si>
    <t>asset</t>
  </si>
  <si>
    <t>Site A</t>
  </si>
  <si>
    <t>Building A</t>
  </si>
  <si>
    <t>fa7e5af6-213b-409e-bc78-6dc5c30549b0</t>
  </si>
  <si>
    <t>f34c9de0-30fc-445d-8822-02be81e2aff8</t>
  </si>
  <si>
    <t>asset_hierarchy</t>
  </si>
  <si>
    <t>dbeac84d-9235-47fb-ae08-c8d47e00f253</t>
  </si>
  <si>
    <t>0e0e4e15-02b7-4f4e-a647-89d1ec0d3f3a</t>
  </si>
  <si>
    <t>Site B</t>
  </si>
  <si>
    <t>Building B1</t>
  </si>
  <si>
    <t>520c4bfe-cf88-4416-b0be-063a26cd915f</t>
  </si>
  <si>
    <t>edacdaa3-e7ae-4e0a-86fd-bf8705442e75</t>
  </si>
  <si>
    <t>ef25209b-f506-464c-9592-6f057c900e23</t>
  </si>
  <si>
    <t>7ae0f338-aecf-462b-86bd-68d71a3da868</t>
  </si>
  <si>
    <t>Site C</t>
  </si>
  <si>
    <t>Building B2</t>
  </si>
  <si>
    <t>e5226e30-28d9-475f-b18f-eb738cd6d4d3</t>
  </si>
  <si>
    <t>0c8188c0-1cef-4d3b-aa4d-09028445d869</t>
  </si>
  <si>
    <t>space instance</t>
  </si>
  <si>
    <t>21ba5fbb-f079-4c37-a3b9-f36e21e5b3ac</t>
  </si>
  <si>
    <t>c0c3e40c-2cf0-4d4f-b35f-4b53972acd24</t>
  </si>
  <si>
    <t>Site D</t>
  </si>
  <si>
    <t>Building B3</t>
  </si>
  <si>
    <t>618b0b24-c758-464a-b6b6-e93229c976ce</t>
  </si>
  <si>
    <t>8a50daa3-3335-42c9-a54d-181fb12ae052</t>
  </si>
  <si>
    <t>system</t>
  </si>
  <si>
    <t>577cfd8d-8da0-4d78-b4a4-c81ab728d4bf</t>
  </si>
  <si>
    <t>81bc6d60-d557-4ac7-9e59-d8405b810ead</t>
  </si>
  <si>
    <t>Building C1</t>
  </si>
  <si>
    <t>341192ae-ac3c-48f3-bd2d-26c09662e98d</t>
  </si>
  <si>
    <t>ad845cd4-86ed-4a13-bc8e-aa0e16708ec5</t>
  </si>
  <si>
    <t>sub system</t>
  </si>
  <si>
    <t>e4b51a06-4f87-4108-9fac-fe44182621fb</t>
  </si>
  <si>
    <t>125170bc-3b4e-40e5-a4eb-132f3e0535a8</t>
  </si>
  <si>
    <t>Building D1</t>
  </si>
  <si>
    <t>91207882-7e46-4a5c-a0e1-cbf23c392c12</t>
  </si>
  <si>
    <t>ca5fb614-9c66-4e52-86eb-ebce7f83d6c6</t>
  </si>
  <si>
    <t>frame</t>
  </si>
  <si>
    <t>e93e918e-5f06-4a6d-9ddf-fd3978c0a2af</t>
  </si>
  <si>
    <t>5e2fdb7a-c9fa-4add-86ee-4491a3200a40</t>
  </si>
  <si>
    <t>sub frame</t>
  </si>
  <si>
    <t>d5e9c6dd-e0b8-4a54-8bdb-5806dcc7cac8</t>
  </si>
  <si>
    <t>24787616-585f-4238-8b53-0cc1e5a15ccc</t>
  </si>
  <si>
    <t>cladding</t>
  </si>
  <si>
    <t>90b96895-bd5a-4a2f-9bfc-ae90076ac461</t>
  </si>
  <si>
    <t>5772c0d6-774a-41b3-8fb7-f39a3b5b2fdd</t>
  </si>
  <si>
    <t>material</t>
  </si>
  <si>
    <t>807b2cd2-5a7f-4dc7-9f53-1aab41cc7d06</t>
  </si>
  <si>
    <t>991ba167-7b32-4c1e-8f14-cf7b16c92446</t>
  </si>
  <si>
    <t>parent asset of B</t>
  </si>
  <si>
    <t>parent asset of C</t>
  </si>
  <si>
    <t>parent asset of F</t>
  </si>
  <si>
    <t>asset type id</t>
  </si>
  <si>
    <t>parameter type</t>
  </si>
  <si>
    <t>parameter id</t>
  </si>
  <si>
    <t>parameter type id</t>
  </si>
  <si>
    <t>value</t>
  </si>
  <si>
    <t>data type</t>
  </si>
  <si>
    <t xml:space="preserve">unit type </t>
  </si>
  <si>
    <t>unit ID</t>
  </si>
  <si>
    <t>source type</t>
  </si>
  <si>
    <t>source type id</t>
  </si>
  <si>
    <t>source id</t>
  </si>
  <si>
    <t>source title</t>
  </si>
  <si>
    <t>parameter set 1 - data entry</t>
  </si>
  <si>
    <t>parameter set 1</t>
  </si>
  <si>
    <t>parameter_set id</t>
  </si>
  <si>
    <t>parameter_instance id</t>
  </si>
  <si>
    <t>item_type id</t>
  </si>
  <si>
    <t>parameter set 2 - data entry</t>
  </si>
  <si>
    <t>parameter set 2</t>
  </si>
  <si>
    <t>parameter_instance_id</t>
  </si>
  <si>
    <t>parameter set 3 - data entry</t>
  </si>
  <si>
    <t>parameter set 3</t>
  </si>
  <si>
    <t>parameter set id</t>
  </si>
  <si>
    <t>paremeter_instance_id</t>
  </si>
  <si>
    <t>instances</t>
  </si>
  <si>
    <t>copy - par set instances</t>
  </si>
  <si>
    <t>item types</t>
  </si>
  <si>
    <t>ArupCompute par set</t>
  </si>
  <si>
    <t>ArupComput</t>
  </si>
  <si>
    <t>ArupCompute</t>
  </si>
  <si>
    <t>category</t>
  </si>
  <si>
    <t>category id</t>
  </si>
  <si>
    <t>Building occupancy type</t>
  </si>
  <si>
    <t>89666f09-b2bf-4b99-ab5e-b77a15807bf8</t>
  </si>
  <si>
    <t>Office, laboratory</t>
  </si>
  <si>
    <t>Arup Whitechapel Rd fire strategy proposal</t>
  </si>
  <si>
    <t>baed1867-30f0-4432-88bf-faefbe3b440e</t>
  </si>
  <si>
    <t>Occupancy</t>
  </si>
  <si>
    <t>7133d5e9-d879-461a-9219-89a00d2a1498</t>
  </si>
  <si>
    <t>Depth of deepest basement below grade</t>
  </si>
  <si>
    <t>849e9e5c-cf49-4128-974f-28b16397a4fc</t>
  </si>
  <si>
    <t>Architectural layout</t>
  </si>
  <si>
    <t>9ae9cd80-60f5-4234-a50d-81e5e84c2d14</t>
  </si>
  <si>
    <t>Geometry</t>
  </si>
  <si>
    <t>Expected fire growth rate</t>
  </si>
  <si>
    <t>d14edd25-0f70-4285-a354-7f680b98d115</t>
  </si>
  <si>
    <t>2 - Medium</t>
  </si>
  <si>
    <t>BS9999:2017 - Fire safety in the design, management and use of buildings - Code of practice</t>
  </si>
  <si>
    <t>Standards</t>
  </si>
  <si>
    <t>Height of top floor of building above grade</t>
  </si>
  <si>
    <t>83f11107-47c1-4250-9d4a-8fcf492ed912</t>
  </si>
  <si>
    <t>98a008b4-1e0a-40f3-870f-909e5abd2472</t>
  </si>
  <si>
    <t>8457f770-2dca-45a8-a18e-765cb3dbc80d</t>
  </si>
  <si>
    <t>Maximum gross area of a storey</t>
  </si>
  <si>
    <t>90f0c543-320b-473a-b617-22b1acd2eac1</t>
  </si>
  <si>
    <t>Occupancy characteristics</t>
  </si>
  <si>
    <t>6b083d6d-82c8-4ad8-b173-6d633a0583cb</t>
  </si>
  <si>
    <t>A - Occupants who are awake and familiar with the building</t>
  </si>
  <si>
    <t>Project name</t>
  </si>
  <si>
    <t>53e10d82-008a-4fd9-aa72-d3f220bb24d5</t>
  </si>
  <si>
    <t>Whitechapel Road</t>
  </si>
  <si>
    <t>7a514947-4938-4fa8-b5c4-c8676cf5457a</t>
  </si>
  <si>
    <t>9ae9cd80-60f5-4234-a50d-81e5e84c2d14;828190da-38b9-4f53-9a15-aa1f079e3c0d;baed1867-30f0-4432-88bf-faefbe3b440e</t>
  </si>
  <si>
    <t>d0ad6320-983c-48d4-8061-dd0a80e6464b</t>
  </si>
  <si>
    <t>9ae9cd80-60f5-4234-a50d-81e5e84c2d14;828190da-38b9-4f53-9a15-aa1f079e3c0d</t>
  </si>
  <si>
    <t>7b63d7ce-1166-41a8-85e3-bef331a533b0</t>
  </si>
  <si>
    <t>73f46270-5607-4d92-85d1-920ef8802de1</t>
  </si>
  <si>
    <t>b508b359-8277-4b42-9a4e-b9fc8d619c26</t>
  </si>
  <si>
    <t>3a6f11a0-b3b6-41b0-b7fc-3852b44e2726</t>
  </si>
  <si>
    <t>44d19f42-72a5-4fd8-adbe-61762c184aa0</t>
  </si>
  <si>
    <t>aafee5fe-7ffc-4229-a994-712b1766a91a</t>
  </si>
  <si>
    <t>0631e0be-b955-4648-ab18-fa52c01321c4</t>
  </si>
  <si>
    <t>6813c4b1-19a2-4cf9-9c35-c081be045745</t>
  </si>
  <si>
    <t>9ae9cd80-60f5-4234-a50d-81e5e84c2d14;476d0e2b-55ad-4626-84c3-4abd100ee793</t>
  </si>
  <si>
    <t>1495cbfd-4c54-4fa9-b62f-65e5300abfe0</t>
  </si>
  <si>
    <t>9ae9cd80-60f5-4234-a50d-81e5e84c2d14;476d0e2b-55ad-4626-84c3-4abd100ee793;baed1867-30f0-4432-88bf-faefbe3b440e</t>
  </si>
  <si>
    <t>b4b65f9b-4941-4797-aaf0-f7cdd306bb1e</t>
  </si>
  <si>
    <t>e9f3a621-254e-49e5-ab0a-d6e7d282889e</t>
  </si>
  <si>
    <t>1a7bf36b-9176-4fe2-93b4-597be3189a27</t>
  </si>
  <si>
    <t>f0639aa6-2285-4bbc-8fd1-3932d5216d8f</t>
  </si>
  <si>
    <t>Kroger 6</t>
  </si>
  <si>
    <t>37fc25ab-e90c-4f17-aae7-556c824b44f5</t>
  </si>
  <si>
    <t>4b773ac2-3b5b-4daa-a59b-a5a6213f918f</t>
  </si>
  <si>
    <t>1 - Slow</t>
  </si>
  <si>
    <t>d7c877d7-ba23-4f75-9d2b-b39024f30792</t>
  </si>
  <si>
    <t>1cbc29c9-70c8-4e89-a4ea-6cddaa30b600</t>
  </si>
  <si>
    <t>09ceb2c2-afa2-4554-9e83-7df08f840b19</t>
  </si>
  <si>
    <t>fba8b903-e94d-4c39-8232-17da1b8ee443</t>
  </si>
  <si>
    <t>de3445d7-7b4c-4b7b-a8f3-34e02c4e00fb</t>
  </si>
  <si>
    <t>400ddf44-29b3-413d-8661-5a42221164bc</t>
  </si>
  <si>
    <t>76320dac-05ab-472b-9782-ec4dcc1b0a03</t>
  </si>
  <si>
    <t>a299f5fa-a739-4454-9706-2bd2964ce7de</t>
  </si>
  <si>
    <t>350c1bda-f716-4e8f-8fb1-c42111acb17e</t>
  </si>
  <si>
    <t>828190da-38b9-4f53-9a15-aa1f079e3c0d;f7e541b4-d571-49b0-b3c3-443f3fb986a0</t>
  </si>
  <si>
    <t>0d18a532-23c1-4469-a839-2fa61cb9fb59</t>
  </si>
  <si>
    <t>b14b421d-a156-4c75-bd60-bded1a4f6bdb</t>
  </si>
  <si>
    <t>77e9cd2e-c69c-4804-a099-e90255c39d2b</t>
  </si>
  <si>
    <t>d761df19-535c-4467-adaf-df662d54cb11</t>
  </si>
  <si>
    <t>712ccd41-9c85-4fee-b611-b985f3a24b9b</t>
  </si>
  <si>
    <t>b47fe2ed-5ab8-4c9b-9e32-5e2eea2b2642</t>
  </si>
  <si>
    <t>f3c5b1be-4c13-47c5-9bc5-119e678f5e92</t>
  </si>
  <si>
    <t>34b8cbc9-1a89-4464-ad00-99af017cae58</t>
  </si>
  <si>
    <t>461dc0d0-9aef-4f5a-b5d6-876104c144ba</t>
  </si>
  <si>
    <t>f7e541b4-d571-49b0-b3c3-443f3fb986a0;baed1867-30f0-4432-88bf-faefbe3b440e</t>
  </si>
  <si>
    <t>data_type</t>
  </si>
  <si>
    <t>global_parameter</t>
  </si>
  <si>
    <t>c050689f-2f27-486f-be76-07df5ad8b982</t>
  </si>
  <si>
    <t>Client name</t>
  </si>
  <si>
    <t>83932095-dc65-45e5-8bd5-2c3970b3e0dd</t>
  </si>
  <si>
    <t>Invoicee</t>
  </si>
  <si>
    <t>b560f538-5b9d-4048-afa2-6058a9faabd6</t>
  </si>
  <si>
    <t>Language</t>
  </si>
  <si>
    <t>b8cb0fd1-d554-4a48-b7de-664a0e922833</t>
  </si>
  <si>
    <t>07c73943-eca0-42e5-af36-147cfcde3e66</t>
  </si>
  <si>
    <t>Project phase</t>
  </si>
  <si>
    <t>b5a580e7-c979-4bb4-b171-c840f31b2888</t>
  </si>
  <si>
    <t>Project phase _ start</t>
  </si>
  <si>
    <t>date</t>
  </si>
  <si>
    <t>1e3fcfaf-af22-437d-a65a-79133c8d59e6</t>
  </si>
  <si>
    <t>Project phase _ end</t>
  </si>
  <si>
    <t>299d9f8d-ca2b-4df1-8a8a-b9100f917a47</t>
  </si>
  <si>
    <t>Arup contracted entity</t>
  </si>
  <si>
    <t>81138548-76d6-4279-b31d-156c7d0de2f5</t>
  </si>
  <si>
    <t>Group</t>
  </si>
  <si>
    <t>c5e2de5c-172c-4f7b-954a-ec95e72f2468</t>
  </si>
  <si>
    <t>Arup project office</t>
  </si>
  <si>
    <t>108167c8-9d56-48d9-895e-369251a12422</t>
  </si>
  <si>
    <t>Arup project office address</t>
  </si>
  <si>
    <t>c9fead20-d5ac-49b9-a9da-4a3101dc3645</t>
  </si>
  <si>
    <t>Project number</t>
  </si>
  <si>
    <t>fd4e1863-f8f4-40b0-b7d4-ee6053e7c141</t>
  </si>
  <si>
    <t>Project confidentiality</t>
  </si>
  <si>
    <t>2a2b91a8-b9dd-4221-b202-efcf5fd8d3f6</t>
  </si>
  <si>
    <t>Architect name</t>
  </si>
  <si>
    <t>b227a285-ae69-4d87-ad82-a36db5159be8</t>
  </si>
  <si>
    <t>Landscape architect name</t>
  </si>
  <si>
    <t>197d9ac8-1341-4634-8e4f-d7a87c8ac915</t>
  </si>
  <si>
    <t>Structural engineer name</t>
  </si>
  <si>
    <t>64754cab-2ac7-4e17-a404-069203f8df6d</t>
  </si>
  <si>
    <t>Façade consultant name</t>
  </si>
  <si>
    <t>88494fae-4b84-428f-bcad-0a338777704f</t>
  </si>
  <si>
    <t>Lighting designer name</t>
  </si>
  <si>
    <t>a7f51848-24b0-431a-9159-65692936e358</t>
  </si>
  <si>
    <t>Fire safety consultant name</t>
  </si>
  <si>
    <t>111569ad-f8bb-4d91-ab0f-958b6608b47e</t>
  </si>
  <si>
    <t>Acoustic consultant name</t>
  </si>
  <si>
    <t>ea56b4ad-dab0-42f0-9fd4-20fa04681af2</t>
  </si>
  <si>
    <t>Arup project director name</t>
  </si>
  <si>
    <t>94c6a134-a4a8-4dfa-8a21-1f5e33ee3759</t>
  </si>
  <si>
    <t>Arup project manager name</t>
  </si>
  <si>
    <t>80d74cc6-fb11-4948-8458-9650c1c3bd81</t>
  </si>
  <si>
    <t>End user name</t>
  </si>
  <si>
    <t>2479bc25-d46e-4071-967e-99db29c15f29</t>
  </si>
  <si>
    <t>Funder name</t>
  </si>
  <si>
    <t>113257e2-9afc-4f52-b93a-eb9b01fc3807</t>
  </si>
  <si>
    <t>Client type</t>
  </si>
  <si>
    <t>9d53d88d-66f9-4898-9fc5-5101fc1fb5e9</t>
  </si>
  <si>
    <t>Building</t>
  </si>
  <si>
    <t>6fd1645a-2536-4bef-acff-a5620621e8c3</t>
  </si>
  <si>
    <t>Project type</t>
  </si>
  <si>
    <t>8fee1a12-926a-4791-8fe9-16e6dc02adea</t>
  </si>
  <si>
    <t>Extent of project works</t>
  </si>
  <si>
    <t>0cd7c939-40cc-4d1e-a502-38b2a89de3ae</t>
  </si>
  <si>
    <t>Building type _ A</t>
  </si>
  <si>
    <t>d929b843-f417-4fbf-9f6d-c7ec99521588</t>
  </si>
  <si>
    <t>Percentage of building type _ A</t>
  </si>
  <si>
    <t>2268db3b-a2ef-4159-aabc-3cfea7365722</t>
  </si>
  <si>
    <t>Building type _ B</t>
  </si>
  <si>
    <t>9c71c65b-1fd2-41fa-96c4-1fcafb8a19e4</t>
  </si>
  <si>
    <t>Percentage of building type _ B</t>
  </si>
  <si>
    <t>1cc96cb8-c760-4667-b27b-a8a2874a2a63</t>
  </si>
  <si>
    <t>Building type _ C</t>
  </si>
  <si>
    <t>e8a2c221-c643-4c96-b327-e60b720c7406</t>
  </si>
  <si>
    <t>Percentage of building type _ C</t>
  </si>
  <si>
    <t>952c32cf-3087-4d54-aedc-f674655fe047</t>
  </si>
  <si>
    <t>Building type _ D</t>
  </si>
  <si>
    <t>f57f36da-a9b7-4240-a52f-348b41658df1</t>
  </si>
  <si>
    <t>Percentage of building type _ D</t>
  </si>
  <si>
    <t>f0f8b186-7a44-4f95-96b4-323ed320fe35</t>
  </si>
  <si>
    <t>Gross internal floor area</t>
  </si>
  <si>
    <t>f0c9daab-3b01-45da-9f14-ae53ed46db08</t>
  </si>
  <si>
    <t>Net internal floor area</t>
  </si>
  <si>
    <t>fe801d9b-f8ec-4259-af71-3af3249656be</t>
  </si>
  <si>
    <t>Refurbishment floor area</t>
  </si>
  <si>
    <t>1efc7f94-f598-4e22-9f7a-b2efba735ae6</t>
  </si>
  <si>
    <t>New build floor area</t>
  </si>
  <si>
    <t>3ac93acc-23bf-4962-9784-57278ea4bfc3</t>
  </si>
  <si>
    <t>Number of storeys</t>
  </si>
  <si>
    <t>a54f4d5b-2cce-4276-aee8-c3139286bb9e</t>
  </si>
  <si>
    <t>Number of basement storeys</t>
  </si>
  <si>
    <t>54d5569b-bc22-4278-be41-3726358f478a</t>
  </si>
  <si>
    <t>Design life</t>
  </si>
  <si>
    <t>d54c7811-21f5-4a07-8823-9a3c48b64fb2</t>
  </si>
  <si>
    <t>Existing building age</t>
  </si>
  <si>
    <t>228a8db8-6c3c-4a8c-9fc7-6477e6ef2856</t>
  </si>
  <si>
    <t>Existing system age</t>
  </si>
  <si>
    <t>618e16f7-e661-433f-b501-80c666171c07</t>
  </si>
  <si>
    <t>Plan efficiency _ net internal to gross internal area ratio</t>
  </si>
  <si>
    <t>d258ceee-a448-41af-8745-8922f80f2a1b</t>
  </si>
  <si>
    <t>Total annual occupancy</t>
  </si>
  <si>
    <t>f12ea800-ee82-40a7-ad7c-b8a268466f20</t>
  </si>
  <si>
    <t>Design occupancy _ maximum</t>
  </si>
  <si>
    <t>2e0e0c90-09de-4efc-a24b-324a6ad1f7d6</t>
  </si>
  <si>
    <t>Normal occupancy level</t>
  </si>
  <si>
    <t>929613e9-d833-4e3c-89b6-155011cefc2b</t>
  </si>
  <si>
    <t>Occupancy period</t>
  </si>
  <si>
    <t>775eab3c-84bb-4511-8c70-84ef6860e678</t>
  </si>
  <si>
    <t>Elderly</t>
  </si>
  <si>
    <t>54fcdfd2-f611-42d4-85e4-477f391f154f</t>
  </si>
  <si>
    <t>Adults</t>
  </si>
  <si>
    <t>518aab57-9789-4abc-a9fc-217d46cb5685</t>
  </si>
  <si>
    <t>Children</t>
  </si>
  <si>
    <t>c8d4d263-f8e9-4371-b188-f9fcf36a7ffd</t>
  </si>
  <si>
    <t>Animals</t>
  </si>
  <si>
    <t>858044b1-51d6-4ed4-836c-a96b009c3c01</t>
  </si>
  <si>
    <t>Open to the public</t>
  </si>
  <si>
    <t>6800da4d-012b-4641-99ba-cce46f316244</t>
  </si>
  <si>
    <t>Sleeping accommodation</t>
  </si>
  <si>
    <t>b5716891-221a-426e-9e72-0dbc8220c03d</t>
  </si>
  <si>
    <t>Activity level</t>
  </si>
  <si>
    <t>1bb98d2b-1d27-4bec-838f-cc4079f95062</t>
  </si>
  <si>
    <t>Clothing level</t>
  </si>
  <si>
    <t>ee31aa03-c7e0-477f-accc-f2d7da2931b5</t>
  </si>
  <si>
    <t>Region</t>
  </si>
  <si>
    <t>6c6462fe-1635-420e-9607-7efa67f75c7e</t>
  </si>
  <si>
    <t>Altitude</t>
  </si>
  <si>
    <t>c68d708c-1696-4549-afa5-41e4ea80e412</t>
  </si>
  <si>
    <t>Longitude</t>
  </si>
  <si>
    <t>b1f47800-3fda-41ef-81c7-bc1357c6a95e</t>
  </si>
  <si>
    <t>Latitude</t>
  </si>
  <si>
    <t>584d0ede-18fd-4d09-95ce-5e82f0122041</t>
  </si>
  <si>
    <t>Fixed plant acoustic criteria _ night</t>
  </si>
  <si>
    <t>58e1e3a1-dcc8-4340-b1cf-9642c18f6e41</t>
  </si>
  <si>
    <t>Fixed plant acoustic criteria _ day</t>
  </si>
  <si>
    <t>c1bc2930-6b83-4a85-971c-5c4c73281f0f</t>
  </si>
  <si>
    <t>Distance to nearest residential accommodation</t>
  </si>
  <si>
    <t>c1850740-53fe-4533-bb18-8d1b67e15642</t>
  </si>
  <si>
    <t>Site boundary noise levels _ day</t>
  </si>
  <si>
    <t>5b88bb58-aa87-4ddb-8e20-5eaa9576a3bb</t>
  </si>
  <si>
    <t>Site boundary noise levels _ night</t>
  </si>
  <si>
    <t>6d0f9ad5-5dd2-4b5c-a8be-a99ae53119c8</t>
  </si>
  <si>
    <t>Pollutants</t>
  </si>
  <si>
    <t>b62d4b70-8000-43c5-83d2-7a77de646992</t>
  </si>
  <si>
    <t>Building height restriction</t>
  </si>
  <si>
    <t>eea62d69-88b5-4a69-b5f8-a3981156617f</t>
  </si>
  <si>
    <t>External noise intrusion levels _ minimum</t>
  </si>
  <si>
    <t>ea32df8d-a1c4-4f17-b4b2-300588821828</t>
  </si>
  <si>
    <t>External noise intrusion levels _ maximum</t>
  </si>
  <si>
    <t>f3bd5676-05aa-4303-9ef2-76e068d3cd80</t>
  </si>
  <si>
    <t>Internal noise criteria</t>
  </si>
  <si>
    <t>fcd6a4d8-5cca-4e68-9e6e-1c704b24e935</t>
  </si>
  <si>
    <t>Internal noise criteria _ maximum</t>
  </si>
  <si>
    <t>395a81b7-c4c6-4f47-8b6d-581435e7c1fc</t>
  </si>
  <si>
    <t>Location of weather station</t>
  </si>
  <si>
    <t>06a869ec-e335-4225-b632-544d7e091482</t>
  </si>
  <si>
    <t>Peak external winter coil sizing dry bulb temperature</t>
  </si>
  <si>
    <t>f5847fa2-3bea-42f4-9001-fb3e3a9d8edc</t>
  </si>
  <si>
    <t>Peak external winter coil sizing wet bulb temperature</t>
  </si>
  <si>
    <t>5208e0ae-fbbe-4073-83d7-dcfed2364f01</t>
  </si>
  <si>
    <t>Peak external winter dry bulb temperature</t>
  </si>
  <si>
    <t>96bafe78-63b3-4f60-90e0-ee17ee6cf84e</t>
  </si>
  <si>
    <t>Peak external winter wet bulb temperature</t>
  </si>
  <si>
    <t>ab3dc303-4013-4abe-9b9d-7debe73b1dd4</t>
  </si>
  <si>
    <t>Peak external summer dry bulb temperature</t>
  </si>
  <si>
    <t>a62c6709-fbf7-4efa-a568-b4bbcbfda5a0</t>
  </si>
  <si>
    <t>Peak external summer wet bulb temperature</t>
  </si>
  <si>
    <t>d49fa1bb-4614-43ec-a415-4fe7555286a8</t>
  </si>
  <si>
    <t>Peak external summer heat rejection dry bulb temperature</t>
  </si>
  <si>
    <t>8aebf8af-5f2c-4fbd-a064-fc2d6e19f17f</t>
  </si>
  <si>
    <t>Peak external summer heat rejection wet bulb temperature</t>
  </si>
  <si>
    <t>26a5d1bd-0944-4ad3-a195-823b5d6f7681</t>
  </si>
  <si>
    <t>Extreme weather period</t>
  </si>
  <si>
    <t>680786bc-b595-4c74-9f76-af0d1a1f8d36</t>
  </si>
  <si>
    <t>Weather data suitability</t>
  </si>
  <si>
    <t>ef821f3a-5131-40bc-9eac-c0f061c8d4ac</t>
  </si>
  <si>
    <t>Humidification requirement</t>
  </si>
  <si>
    <t>240a7c9a-4425-49c7-b1d9-148d20387d7b</t>
  </si>
  <si>
    <t>Climatic region</t>
  </si>
  <si>
    <t>21fd6fbb-3ae0-47d2-80be-8321010857eb</t>
  </si>
  <si>
    <t>Proximity to coast</t>
  </si>
  <si>
    <t>e59f758c-cae4-4142-b63d-62b085fe09e7</t>
  </si>
  <si>
    <t>Average annual rainfall</t>
  </si>
  <si>
    <t>e8e5fec6-4b5d-4166-907e-68f0a751f5fe</t>
  </si>
  <si>
    <t>Design summer year</t>
  </si>
  <si>
    <t>a961f73b-c1b4-4f88-81e6-6ca3c62852cb</t>
  </si>
  <si>
    <t>Test reference year</t>
  </si>
  <si>
    <t>dcd730c1-72ac-4607-ad5c-2db367a05709</t>
  </si>
  <si>
    <t>Future climate scenario 20 years</t>
  </si>
  <si>
    <t>5068e4b6-1c44-4de3-8a75-09cc723d8172</t>
  </si>
  <si>
    <t>Future climate scenario 50 years</t>
  </si>
  <si>
    <t>e59c3ad4-9dbf-466b-9825-7ea477c08006</t>
  </si>
  <si>
    <t>Air quality</t>
  </si>
  <si>
    <t>00940395-6b62-44ca-aba1-ce6682c07924</t>
  </si>
  <si>
    <t>Existing U-Value</t>
  </si>
  <si>
    <t>bc8b6e7a-82a5-4158-bb67-7be6f4e504a9</t>
  </si>
  <si>
    <t>Existing g-value</t>
  </si>
  <si>
    <t>5de0e950-c936-423a-9b75-ba8c0e6247dd</t>
  </si>
  <si>
    <t>Design U-value</t>
  </si>
  <si>
    <t>1a8bb5ab-6e78-4600-931d-e2df5547a866</t>
  </si>
  <si>
    <t>Design g-value</t>
  </si>
  <si>
    <t>77e07de0-d350-44a0-9f61-c39a4c42e0ad</t>
  </si>
  <si>
    <t>Proposed air leakage</t>
  </si>
  <si>
    <t>a06fc31a-4d42-4d33-bc8b-7b1fe9571681</t>
  </si>
  <si>
    <t>5bddf5f2-a1d6-4196-8d08-c19113e53207</t>
  </si>
  <si>
    <t>Resilience</t>
  </si>
  <si>
    <t>e6b40ae9-f63e-4072-9aff-fb33c4538810</t>
  </si>
  <si>
    <t>Temperature _ flow</t>
  </si>
  <si>
    <t>46d50c09-9a8d-4132-815e-b3ae69483b5c</t>
  </si>
  <si>
    <t>Temperature _ return</t>
  </si>
  <si>
    <t>d5ad741e-310d-4567-ad90-8e18f880d793</t>
  </si>
  <si>
    <t>Filtration</t>
  </si>
  <si>
    <t>99cf5297-510a-465d-b9f5-443ea40ff5b6</t>
  </si>
  <si>
    <t>Design margin</t>
  </si>
  <si>
    <t>63db7fd8-0373-467f-9e73-77dd69507e04</t>
  </si>
  <si>
    <t>Commissioning margin</t>
  </si>
  <si>
    <t>dc5ebb1c-6321-465f-b4ce-f0e05d7570b6</t>
  </si>
  <si>
    <t>Floor void height</t>
  </si>
  <si>
    <t>b30f8169-88ed-430c-9d82-5d56e800dbfd</t>
  </si>
  <si>
    <t>Ceiling void height</t>
  </si>
  <si>
    <t>c29306c3-919e-4435-95df-c9c4c5d1859c</t>
  </si>
  <si>
    <t>Clear height</t>
  </si>
  <si>
    <t>5f7e1d6b-15c9-4146-831b-d8b683f44de4</t>
  </si>
  <si>
    <t>Toilet to occupant ratio</t>
  </si>
  <si>
    <t>c908cd1c-c635-4168-9f6e-c9e63ed18568</t>
  </si>
  <si>
    <t>Male to female WC ratio</t>
  </si>
  <si>
    <t>36db6c67-bf36-45f1-946b-2d41363bca35</t>
  </si>
  <si>
    <t>Vehicular access</t>
  </si>
  <si>
    <t>58062db0-8def-4a8e-8a23-8b61b98901ef</t>
  </si>
  <si>
    <t>Pedestrian access</t>
  </si>
  <si>
    <t>c3a607d1-96fe-44f9-9c93-fc2aede4bbd1</t>
  </si>
  <si>
    <t>Summer internal design temperature _ minimum</t>
  </si>
  <si>
    <t>d0db8b3a-f0ba-4979-8d30-4d912f674c79</t>
  </si>
  <si>
    <t>Summer internal design temperature _ maximum</t>
  </si>
  <si>
    <t>48baf2e8-b131-4cba-b532-be3fe3422106</t>
  </si>
  <si>
    <t>Summer internal temperature control tolerance</t>
  </si>
  <si>
    <t>5b9c839d-b791-4ab4-8573-e3014e9391c8</t>
  </si>
  <si>
    <t>Winter internal design temperature _ minimum</t>
  </si>
  <si>
    <t>50c27d9f-765e-40e4-95c5-2d4418876242</t>
  </si>
  <si>
    <t>Winter internal design temperature _ maximum</t>
  </si>
  <si>
    <t>792702a3-c246-4b61-9db2-e6c3812b8bbb</t>
  </si>
  <si>
    <t>Winter internal temperature control tolerance</t>
  </si>
  <si>
    <t>c784b2e9-d069-42b1-9f7f-71a2ae9a5df9</t>
  </si>
  <si>
    <t>Winter internal design humidity</t>
  </si>
  <si>
    <t>a2cd25a9-dbbd-43e0-b81b-383620b45992</t>
  </si>
  <si>
    <t>Winter internal humidity control tolerance</t>
  </si>
  <si>
    <t>de3d61d0-9b0f-4e59-be5a-94169a4394c8</t>
  </si>
  <si>
    <t>Summer internal design humidity</t>
  </si>
  <si>
    <t>0dcda3a6-9cf0-4de8-8b70-34c51e9caa00</t>
  </si>
  <si>
    <t>Summer internal humidity control tolerance</t>
  </si>
  <si>
    <t>3ecb1d16-7e95-42f4-af73-0699e29043aa</t>
  </si>
  <si>
    <t>Fresh air flow rate per person</t>
  </si>
  <si>
    <t>36f829c4-c6f6-40bd-8421-d29930193a95</t>
  </si>
  <si>
    <t>Small power heat gain</t>
  </si>
  <si>
    <t>db9a47af-9ad9-40ff-8001-ab7dff12e995</t>
  </si>
  <si>
    <t>BREEAM rating requirement</t>
  </si>
  <si>
    <t>84ba52f9-d2ac-475f-b2d0-ba03417f44de</t>
  </si>
  <si>
    <t>Energy performance certificate rating requirement</t>
  </si>
  <si>
    <t>c1a540b7-d640-44cb-938f-df34d74802f6</t>
  </si>
  <si>
    <t>Building emissions rating requirement</t>
  </si>
  <si>
    <t>3332f7d4-e522-4f8f-9558-93e21fbebc41</t>
  </si>
  <si>
    <t>Spare capacity _ supply</t>
  </si>
  <si>
    <t>7c61398a-31f1-44a3-b508-42158303183f</t>
  </si>
  <si>
    <t>Spare capacity _ containment</t>
  </si>
  <si>
    <t>06947b70-5856-4ade-bc50-c4671d759a04</t>
  </si>
  <si>
    <t>Plot area</t>
  </si>
  <si>
    <t>6e256822-d231-4603-9bcc-1ed26281cbfc</t>
  </si>
  <si>
    <t>Plot ratio constraints</t>
  </si>
  <si>
    <t>7ee11fcf-6e32-42b6-a0d6-b99b0635289b</t>
  </si>
  <si>
    <t>Quantity of data halls _ targeted</t>
  </si>
  <si>
    <t>d2773238-46c1-4573-8e25-138f2644a181</t>
  </si>
  <si>
    <t>Supply power per server _ minimum</t>
  </si>
  <si>
    <t>d1286cfc-e063-452f-98ee-1225a2994009</t>
  </si>
  <si>
    <t>Supply power per server _ maximum</t>
  </si>
  <si>
    <t>89c552a8-db65-47e6-b690-96882aaee8dd</t>
  </si>
  <si>
    <t>Quantity of cabinets _ targeted</t>
  </si>
  <si>
    <t>954fbc33-c0c3-43df-9174-f8cadc1ffcd1</t>
  </si>
  <si>
    <t>IT load _ targeted</t>
  </si>
  <si>
    <t>0dc30834-0ccb-458b-821c-ea159c76f49e</t>
  </si>
  <si>
    <t>IT load density _ targeted</t>
  </si>
  <si>
    <t>571f6fc5-9486-49d2-81c8-317879b192fb</t>
  </si>
  <si>
    <t>Net whitespace area _ targeted</t>
  </si>
  <si>
    <t>68744829-9bce-4ce1-b68e-30cd44d8ae07</t>
  </si>
  <si>
    <t>Front of house area to back of house area ratio</t>
  </si>
  <si>
    <t>0f8ef325-21d3-438d-b8a7-2daba516a099</t>
  </si>
  <si>
    <t>Buildability _ targeted</t>
  </si>
  <si>
    <t>33fe581d-056f-44f1-acdb-737ed1616763</t>
  </si>
  <si>
    <t>Quantity of car spaces _ required</t>
  </si>
  <si>
    <t>75550483-bb17-4a2d-bb83-5b71fc74d0d6</t>
  </si>
  <si>
    <t>Incoming water supplier</t>
  </si>
  <si>
    <t>2404d542-85b2-4b29-8a80-2ba4d7f5cce6</t>
  </si>
  <si>
    <t>Incoming power supplier</t>
  </si>
  <si>
    <t>5a4679ad-c33c-4485-afe0-7193523e3a4b</t>
  </si>
  <si>
    <t>Incoming power capacity</t>
  </si>
  <si>
    <t>5a381d66-7742-4a11-adf3-144b5ff2061c</t>
  </si>
  <si>
    <t>Green provision</t>
  </si>
  <si>
    <t>c920e3fd-2628-4c52-84aa-61c6d0303a46</t>
  </si>
  <si>
    <t>Site constraints</t>
  </si>
  <si>
    <t>35dab836-d54f-493f-98cf-c205b47a4393</t>
  </si>
  <si>
    <t>Site context</t>
  </si>
  <si>
    <t>eb778df0-98aa-42de-ab55-3212f8258a00</t>
  </si>
  <si>
    <t>Tier standards requirements</t>
  </si>
  <si>
    <t>d565db33-0aac-4ce5-bcfa-db7725c9c7c6</t>
  </si>
  <si>
    <t>Reference design</t>
  </si>
  <si>
    <t>1b13b101-526c-46c0-ba7c-359d7c2a3c27</t>
  </si>
  <si>
    <t>Free cooling assessment</t>
  </si>
  <si>
    <t>ecd58ac5-619b-4e38-8edd-5a0212b007b1</t>
  </si>
  <si>
    <t>Quantity of cabinets per row</t>
  </si>
  <si>
    <t>cb0f21ee-9ce4-4dae-b7bc-7324a13f50dc</t>
  </si>
  <si>
    <t>Depth _ cabinet</t>
  </si>
  <si>
    <t>89132d92-39ba-4a1e-bd39-f38c9c192e8f</t>
  </si>
  <si>
    <t>Width _ cabinet</t>
  </si>
  <si>
    <t>1fed3777-1746-4ff6-b886-1dfc5053ee10</t>
  </si>
  <si>
    <t>Footprint of fire compartment</t>
  </si>
  <si>
    <t>07977c91-ac20-4b73-bf13-b93e9720ac82</t>
  </si>
  <si>
    <t>Façade unit dimension</t>
  </si>
  <si>
    <t>cc9f0f91-291c-4b66-ba82-659240e6250d</t>
  </si>
  <si>
    <t>Structural grid dimension _ axis x</t>
  </si>
  <si>
    <t>67c45054-6ef4-41f9-8bc4-6357ab0512a7</t>
  </si>
  <si>
    <t>Structural grid dimension _ axis y</t>
  </si>
  <si>
    <t>7d752299-26b4-4d6a-9483-6a0f5754bba2</t>
  </si>
  <si>
    <t>Fuel tank storage hours</t>
  </si>
  <si>
    <t>3254366a-860f-4bb2-a22a-b5fc872952c2</t>
  </si>
  <si>
    <t>Quantity _ MV switch rooms</t>
  </si>
  <si>
    <t>666db618-6376-4e3a-a47e-3e372d39102f</t>
  </si>
  <si>
    <t>Quanity _ communication rooms</t>
  </si>
  <si>
    <t>523f2602-4541-4a21-b950-ca62bcd60ce0</t>
  </si>
  <si>
    <t>Structural topology</t>
  </si>
  <si>
    <t>ceb8905a-33f2-4930-9bc9-a344af03c44c</t>
  </si>
  <si>
    <t>Maximum site dimension _ axis x</t>
  </si>
  <si>
    <t>7ec02a76-8f11-4c62-bf8c-2e6e6e54123e</t>
  </si>
  <si>
    <t>Maximum site dimension _ axis y</t>
  </si>
  <si>
    <t>1838420a-0089-4b3b-9841-c25d75131140</t>
  </si>
  <si>
    <t>Peak velocity pressure</t>
  </si>
  <si>
    <t>8156cc9b-1353-4ace-9c88-945268493f23</t>
  </si>
  <si>
    <t>Principal designer name</t>
  </si>
  <si>
    <t>b4c196cf-dde6-4700-84d9-ab1a7c84c85c</t>
  </si>
  <si>
    <t>Mechanical engineer name</t>
  </si>
  <si>
    <t>48045601-dac8-47e3-9dea-811b5c1ddb79</t>
  </si>
  <si>
    <t>Electrical engineer name</t>
  </si>
  <si>
    <t>c0974e58-e00a-4567-a5af-0f17027fd5a0</t>
  </si>
  <si>
    <t>Public health engineer name</t>
  </si>
  <si>
    <t>67fc08b1-5b4a-4fa1-9f4a-f7f803337201</t>
  </si>
  <si>
    <t>Cost consultant name</t>
  </si>
  <si>
    <t>393d7166-2c0f-4084-b7f3-d20c657a31a3</t>
  </si>
  <si>
    <t>Building standards</t>
  </si>
  <si>
    <t>c9e374b9-0b78-4261-b3cf-74395dd30d9f</t>
  </si>
  <si>
    <t>Energy part of building standards</t>
  </si>
  <si>
    <t>f3ebd876-5260-4bdb-9100-f389bed684d8</t>
  </si>
  <si>
    <t>Project budget</t>
  </si>
  <si>
    <t>000a6271-19a3-4f78-bae4-fd45cfaf4371</t>
  </si>
  <si>
    <t>Construction cost</t>
  </si>
  <si>
    <t>f91ad37b-278d-4624-81d1-0bf4bfb80049</t>
  </si>
  <si>
    <t>Occupancy design hours</t>
  </si>
  <si>
    <t>a34a44aa-5e9e-406c-9e8a-4333d1ce1b3b</t>
  </si>
  <si>
    <t>Occupancy period days in week</t>
  </si>
  <si>
    <t>5d8eb165-6429-4c67-beab-47f26f58e1d8</t>
  </si>
  <si>
    <t>Occupancy period days in year</t>
  </si>
  <si>
    <t>10f9e61e-3e31-4f54-8302-2b5ee7fce920</t>
  </si>
  <si>
    <t>Design occupancy density</t>
  </si>
  <si>
    <t>8478a764-7bf3-46a0-848d-cea0fa589965</t>
  </si>
  <si>
    <t>Shielding condition</t>
  </si>
  <si>
    <t>08d464f5-59a8-4d0c-a0ca-faf037f7b95f</t>
  </si>
  <si>
    <t>Land cover type</t>
  </si>
  <si>
    <t>8b5a74e5-f6f9-446a-ad22-d9e26d61666e</t>
  </si>
  <si>
    <t>Building height</t>
  </si>
  <si>
    <t>461bddc0-3971-44d6-92e8-9b9bda751944</t>
  </si>
  <si>
    <t>Flood risk</t>
  </si>
  <si>
    <t>7e94013d-3955-48db-8a07-e4e5212e23ba</t>
  </si>
  <si>
    <t>Flood risk origins</t>
  </si>
  <si>
    <t>bb580e71-560c-4d33-ac70-2c85d38fe8de</t>
  </si>
  <si>
    <t>Flood risk from surface water</t>
  </si>
  <si>
    <t>bd91ed3b-9050-4793-96c3-a2c437c9242a</t>
  </si>
  <si>
    <t>Weather data suitability _ heating</t>
  </si>
  <si>
    <t>c389a27b-62a3-498b-be0a-013a429deed1</t>
  </si>
  <si>
    <t>Weather data suitability _ cooling</t>
  </si>
  <si>
    <t>e69814f3-534d-4530-8325-f7112c6404ab</t>
  </si>
  <si>
    <t>Heating system efficiency</t>
  </si>
  <si>
    <t>d3103008-04ad-4e11-a3b8-61b85a2eda3f</t>
  </si>
  <si>
    <t>Cooling energy efficiency ratio</t>
  </si>
  <si>
    <t>1d279fbe-e79c-4bd9-8831-14f0e48e0867</t>
  </si>
  <si>
    <t>Rainfall in January</t>
  </si>
  <si>
    <t>a07ca925-6e57-4001-a893-bedd60d9b412</t>
  </si>
  <si>
    <t>Rainfall in February</t>
  </si>
  <si>
    <t>8ea24700-ac2a-47c4-9960-89554afc952a</t>
  </si>
  <si>
    <t>Rainfall in March</t>
  </si>
  <si>
    <t>e9239558-9d3c-42fd-a56f-33fcd55da131</t>
  </si>
  <si>
    <t>Rainfall in April</t>
  </si>
  <si>
    <t>2738ecf1-bbfe-4323-97bc-e0ec3775fb74</t>
  </si>
  <si>
    <t>Rainfall in May</t>
  </si>
  <si>
    <t>9d6e22f7-0a7e-46ed-9100-754e42b2e89f</t>
  </si>
  <si>
    <t>Rainfall in June</t>
  </si>
  <si>
    <t>207f800b-aa6c-4d67-8144-fae303080be9</t>
  </si>
  <si>
    <t>Rainfall in July</t>
  </si>
  <si>
    <t>4aaa427c-9a55-4ff4-9bf8-84b8dcb0dc77</t>
  </si>
  <si>
    <t>Rainfall in September</t>
  </si>
  <si>
    <t>451b35c7-d000-4645-8098-5f0c63d9095d</t>
  </si>
  <si>
    <t>Rainfall in October</t>
  </si>
  <si>
    <t>3447c2c2-1407-4f8b-94ee-446572c6b4af</t>
  </si>
  <si>
    <t>Rainfall in December</t>
  </si>
  <si>
    <t>e9584f36-b7bb-4dc4-8b35-98756a1fe9c5</t>
  </si>
  <si>
    <t>Wind direction</t>
  </si>
  <si>
    <t>85072d3a-f6d7-4f0b-badb-7a8f13ead227</t>
  </si>
  <si>
    <t>Wind speed</t>
  </si>
  <si>
    <t>96d0045a-d069-4365-98d6-7624ff01aab2</t>
  </si>
  <si>
    <t>Area weighted U-value_ maximum</t>
  </si>
  <si>
    <t>6f90efc6-c828-47ff-8adf-5126c734a998</t>
  </si>
  <si>
    <t>G-value _ maximum</t>
  </si>
  <si>
    <t>f48ee9a7-866c-4b05-909f-59f487935b8a</t>
  </si>
  <si>
    <t>U-value _ maximum</t>
  </si>
  <si>
    <t>bb681a1d-0134-456b-a32b-1e485ee01ec6</t>
  </si>
  <si>
    <t>Air permeability _ maximum</t>
  </si>
  <si>
    <t>4882f403-cd9e-4d58-830c-4df5d8ca0fb3</t>
  </si>
  <si>
    <t>Location</t>
  </si>
  <si>
    <t>a91b1af3-2479-4e2b-9075-0589cbea1951</t>
  </si>
  <si>
    <t>Grade of pre filters</t>
  </si>
  <si>
    <t>a505e23f-0c0c-4722-be31-04304ef698a7</t>
  </si>
  <si>
    <t>Daily cold water consumption</t>
  </si>
  <si>
    <t>eddb2924-11bd-4e00-ab9a-c77ee11a0094</t>
  </si>
  <si>
    <t>Percentage of daily cold water consumption</t>
  </si>
  <si>
    <t>e4dda9d4-0ca0-4714-a16e-ea7d3aca6f90</t>
  </si>
  <si>
    <t>Daylight factor requirement</t>
  </si>
  <si>
    <t>78033866-0479-4486-9530-4779414c675a</t>
  </si>
  <si>
    <t>Illuminance uniformity</t>
  </si>
  <si>
    <t>5e4b58f3-dd7c-435a-ab5a-147fc1776def</t>
  </si>
  <si>
    <t>Noise level benchmark</t>
  </si>
  <si>
    <t>0437cf71-4b4b-4ede-b5c2-29d75f92a013</t>
  </si>
  <si>
    <t>Air change rate</t>
  </si>
  <si>
    <t>31fbf8fa-ffd5-43c0-8a49-8e14f0c0f5ab</t>
  </si>
  <si>
    <t>Small power heat gain density</t>
  </si>
  <si>
    <t>945a79ce-edb7-4575-a217-f2ee6718d400</t>
  </si>
  <si>
    <t>Small power latent heat gain</t>
  </si>
  <si>
    <t>31df7194-d4a6-4fe1-8064-624717bb736b</t>
  </si>
  <si>
    <t>Lighting heat gain density</t>
  </si>
  <si>
    <t>8b942f33-d72f-4b06-b1a1-2c7f362181ba</t>
  </si>
  <si>
    <t>Lighting diversity factor</t>
  </si>
  <si>
    <t>2c780282-43c5-44cd-bd54-88efe0838ad1</t>
  </si>
  <si>
    <t>People latent heat gain</t>
  </si>
  <si>
    <t>e3f84a11-d62c-455c-80e2-c968716d01dd</t>
  </si>
  <si>
    <t>Mechanical ventilation required</t>
  </si>
  <si>
    <t>cece56eb-e58d-4cac-b787-eedfe12b35c3</t>
  </si>
  <si>
    <t>Naturally ventilated building</t>
  </si>
  <si>
    <t>88a4ca10-d12f-4dc8-8eaa-72b858b830b2</t>
  </si>
  <si>
    <t>Background noise</t>
  </si>
  <si>
    <t>2e23416c-d4d9-4514-a0d5-96d099fd9b86</t>
  </si>
  <si>
    <t>Outdoors noise limit _ night</t>
  </si>
  <si>
    <t>65264ab5-0340-49ac-9594-0176f47cb6a0</t>
  </si>
  <si>
    <t>Outdoors noise limit _ day</t>
  </si>
  <si>
    <t>f10c7974-aa39-43c7-9128-287e301cd110</t>
  </si>
  <si>
    <t>Outdoors noise limit _ evening</t>
  </si>
  <si>
    <t>1622c865-d6f3-4f13-a3dc-764c99303dea</t>
  </si>
  <si>
    <t>Small power latent heat gain density</t>
  </si>
  <si>
    <t>036f53fd-56fb-4146-aada-bb26f8d3d5d8</t>
  </si>
  <si>
    <t>Rainfall in August</t>
  </si>
  <si>
    <t>3d45fb23-347e-4df9-90ce-b9407efce449</t>
  </si>
  <si>
    <t>Rainfall in November</t>
  </si>
  <si>
    <t>dc3c7342-3f70-4e82-a6fd-07fb039b2161</t>
  </si>
  <si>
    <t>Total annual rainfall</t>
  </si>
  <si>
    <t>a2db33cd-716e-421f-9416-09abeee19e8e</t>
  </si>
  <si>
    <t>Grade final filters</t>
  </si>
  <si>
    <t>3a27e6f7-b572-45cb-b2ab-5b6714aaeb1a</t>
  </si>
  <si>
    <t>Daily domestic how water consumption</t>
  </si>
  <si>
    <t>0964322d-a1c9-40ed-bfe0-8676b175ddd4</t>
  </si>
  <si>
    <t>Daylight factor</t>
  </si>
  <si>
    <t>fd73604b-bcca-45f3-acd2-d01ba2264a0a</t>
  </si>
  <si>
    <t>Illuminance level _ minimum</t>
  </si>
  <si>
    <t>fbe5345b-c198-4689-862b-50c794b6b2b8</t>
  </si>
  <si>
    <t>Lighting radiant fraction</t>
  </si>
  <si>
    <t>67c3c447-bdfc-45f5-bfae-9ab4bbfd1bdd</t>
  </si>
  <si>
    <t>People sensible heat gain</t>
  </si>
  <si>
    <t>4602cd7e-509c-4845-8128-4ece5e3886c9</t>
  </si>
  <si>
    <t>Proposed thermal comfort category</t>
  </si>
  <si>
    <t>9cab5ec2-4a8a-4a8c-aa17-3aa68ce781f8</t>
  </si>
  <si>
    <t>Occupants per day</t>
  </si>
  <si>
    <t>d28ee773-26d1-4b4d-af14-a4624a45272f</t>
  </si>
  <si>
    <t>Code name</t>
  </si>
  <si>
    <t>af3f76fd-0d6b-4dd1-9db6-54e4882cda24</t>
  </si>
  <si>
    <t>Site abbreviation</t>
  </si>
  <si>
    <t>3128104f-1788-47d3-9cb7-809a89cefc01</t>
  </si>
  <si>
    <t>Cfc operator</t>
  </si>
  <si>
    <t>2fb61cc4-acb4-4819-b39d-5e50554d048e</t>
  </si>
  <si>
    <t>Site number</t>
  </si>
  <si>
    <t>8d8c8813-42ff-40b2-a34e-3497eab1b835</t>
  </si>
  <si>
    <t>Mezzanine designer name</t>
  </si>
  <si>
    <t>80827657-0c3a-4a68-8470-4b125c480dc1</t>
  </si>
  <si>
    <t>Soil class</t>
  </si>
  <si>
    <t>aeb98aad-cfbb-47c3-9b1c-18d6595e6dde</t>
  </si>
  <si>
    <t>Continent</t>
  </si>
  <si>
    <t>263e7dce-77f1-4c11-a061-58bfb84494d6</t>
  </si>
  <si>
    <t>Country</t>
  </si>
  <si>
    <t>a631d15e-14fd-48fb-a4b0-8a05dfe22f3e</t>
  </si>
  <si>
    <t>State</t>
  </si>
  <si>
    <t>cfd2abfb-cb99-46a7-b2a4-8a984ad39106</t>
  </si>
  <si>
    <t>Town</t>
  </si>
  <si>
    <t>5a65434c-f9de-4055-bee0-4598eaab5171</t>
  </si>
  <si>
    <t>Short spectral acceleration _ 1 second</t>
  </si>
  <si>
    <t>daecdddf-576a-4077-901b-eca25e03e537</t>
  </si>
  <si>
    <t>Short spectral acceleration</t>
  </si>
  <si>
    <t>26b2c055-9f7f-4d8b-add9-e7f4e63c0ce5</t>
  </si>
  <si>
    <t>Design short period spectral response acceleration</t>
  </si>
  <si>
    <t>fb75ac85-a373-4865-9edc-70f6e8f576fb</t>
  </si>
  <si>
    <t>Design spectral response acceleration _ 1 second</t>
  </si>
  <si>
    <t>be86ed69-a4a8-4021-9c4b-17dfea9f5e9d</t>
  </si>
  <si>
    <t>Importance factor</t>
  </si>
  <si>
    <t>19ee12a8-8b01-4ca0-bb75-1c511215d8ef</t>
  </si>
  <si>
    <t>R factor</t>
  </si>
  <si>
    <t>c2943fe4-3aa3-49d1-bbbc-d99bcb637815</t>
  </si>
  <si>
    <t>Base shear</t>
  </si>
  <si>
    <t>9da35265-e428-472f-b926-35206d23eb86</t>
  </si>
  <si>
    <t>Seismic analysis required</t>
  </si>
  <si>
    <t>ca6f3b80-3ac7-4b1e-a3ef-e41cfad1a6fc</t>
  </si>
  <si>
    <t>Seismic design category</t>
  </si>
  <si>
    <t>302d89fa-f720-43e7-bb3f-a7ed6c1abe86</t>
  </si>
  <si>
    <t>Level A</t>
  </si>
  <si>
    <t>41c7e148-aaa2-4507-b345-0632192c0f3c</t>
  </si>
  <si>
    <t>Level B</t>
  </si>
  <si>
    <t>db031d4c-583b-42ca-bd04-03fcc793c938</t>
  </si>
  <si>
    <t>Level C</t>
  </si>
  <si>
    <t>bfff1353-83b6-46ed-bca2-57c00a1425f9</t>
  </si>
  <si>
    <t>Level D</t>
  </si>
  <si>
    <t>531ddab9-59c1-4c35-9873-b3a237735471</t>
  </si>
  <si>
    <t>Level E</t>
  </si>
  <si>
    <t>a576c6c4-769a-44f9-954a-74ae12b7545c</t>
  </si>
  <si>
    <t>Bot acceleration</t>
  </si>
  <si>
    <t>4bdd8149-939f-4342-bd24-62f026793f10</t>
  </si>
  <si>
    <t>K factor</t>
  </si>
  <si>
    <t>35ca25f4-e1dd-42f7-b4cf-c068c5267768</t>
  </si>
  <si>
    <t>Number of fundamental load cases</t>
  </si>
  <si>
    <t>b7a6e49f-2df2-4e1e-a478-f9094eb9f0ac</t>
  </si>
  <si>
    <t>Horizontal dynamic amplification factor</t>
  </si>
  <si>
    <t>2ef0f47d-385d-46e3-9948-275b7ccc0284</t>
  </si>
  <si>
    <t>Vertical dynamic amplification factor</t>
  </si>
  <si>
    <t>0ff0acf9-7c62-49b7-baf0-e249d5958472</t>
  </si>
  <si>
    <t>Tote maximum mass</t>
  </si>
  <si>
    <t>86b342e9-83ac-4493-a958-7a33fc8aa1c6</t>
  </si>
  <si>
    <t>Design tote mass</t>
  </si>
  <si>
    <t>6f0e52ce-0660-4468-a9dc-4dcea3fb5140</t>
  </si>
  <si>
    <t>Thermal non-seismic positive temperature range</t>
  </si>
  <si>
    <t>075fa62d-c22e-43b7-873e-33b96024e35c</t>
  </si>
  <si>
    <t>Thermal non-seismic negative temperature range</t>
  </si>
  <si>
    <t>8de1cdee-c97b-4ad2-a74f-d8433a2c450d</t>
  </si>
  <si>
    <t>Thermal seismic positive temperature range</t>
  </si>
  <si>
    <t>e2300988-3bc2-42c4-9c6b-7806102ac703</t>
  </si>
  <si>
    <t>Thermal seismic negative temperature range</t>
  </si>
  <si>
    <t>5ec2e758-0acc-4f82-8937-564dd2ca8296</t>
  </si>
  <si>
    <t>Response modification coefficient</t>
  </si>
  <si>
    <t>dd8fdbb1-49cb-44a9-a651-bcf03c5c38d6</t>
  </si>
  <si>
    <t>Tote grid interaction</t>
  </si>
  <si>
    <t>7d15d307-a5c0-4bf4-a822-10d845db860f</t>
  </si>
  <si>
    <t>Free standing crash barrier required</t>
  </si>
  <si>
    <t>282623ff-3a1d-4c6d-9e14-847425b687d7</t>
  </si>
  <si>
    <t>Number of 561 braced frames</t>
  </si>
  <si>
    <t>ae8a3d7c-002a-45ac-8814-75e0b7124ff6</t>
  </si>
  <si>
    <t>Number of 761 braced frames</t>
  </si>
  <si>
    <t>333c2c1f-6e3f-4255-be87-fd1e17aa9677</t>
  </si>
  <si>
    <t>Bracing density of 561 braced frames</t>
  </si>
  <si>
    <t>8db3ef27-ba51-4d23-8cc5-f136ffba8c09</t>
  </si>
  <si>
    <t>Bracing density of 761 braced frames</t>
  </si>
  <si>
    <t>12e04d27-2f11-46b3-9463-a7805bb2c4f4</t>
  </si>
  <si>
    <t>Stack height</t>
  </si>
  <si>
    <t>40e3f093-3966-4653-acb9-7f60d5d7ee3c</t>
  </si>
  <si>
    <t>Total bracing density</t>
  </si>
  <si>
    <t>bd8de975-b3df-4874-a7c6-188344048910</t>
  </si>
  <si>
    <t>Channel flange width</t>
  </si>
  <si>
    <t>503408b4-6d23-4319-91ec-4227e54d5a7d</t>
  </si>
  <si>
    <t>Channel depth</t>
  </si>
  <si>
    <t>ace97526-9bd0-4121-9e34-4c3d76e458a7</t>
  </si>
  <si>
    <t>Channel thickness</t>
  </si>
  <si>
    <t>340db947-39a5-4627-b734-00fc6c3523da</t>
  </si>
  <si>
    <t>Internal radius at corner</t>
  </si>
  <si>
    <t>f6772bab-a080-4a1d-8807-5694b5ec2474</t>
  </si>
  <si>
    <t>Cross gross sectional area</t>
  </si>
  <si>
    <t>08504ff6-6c12-486c-a599-02d1db3301ef</t>
  </si>
  <si>
    <t>Cross net sectional area</t>
  </si>
  <si>
    <t>c99d8464-1e53-44a7-9223-ba9a82e4dc1b</t>
  </si>
  <si>
    <t>Second moment of area _ axis x</t>
  </si>
  <si>
    <t>e51a707d-6c48-4c16-a15a-04cd54b56217</t>
  </si>
  <si>
    <t>Second moment of area _ axis y</t>
  </si>
  <si>
    <t>4ea5a5b9-f35d-467d-a98e-6dbdc276bb31</t>
  </si>
  <si>
    <t>Torsion constant</t>
  </si>
  <si>
    <t>dafa22d9-b9ae-40b0-8483-56a622e2e1ec</t>
  </si>
  <si>
    <t>Centroid distance _ axis x</t>
  </si>
  <si>
    <t>479733d9-8779-404f-91a4-ea3b1e62658e</t>
  </si>
  <si>
    <t>Centroid distance _ axis y</t>
  </si>
  <si>
    <t>b722c86c-1c85-4387-8f4b-e0bb45fa3eea</t>
  </si>
  <si>
    <t>Smaller elastic section modulus</t>
  </si>
  <si>
    <t>474223c5-8e33-4d3c-95d9-57ecf9eca37c</t>
  </si>
  <si>
    <t>Larger elastic section modulus</t>
  </si>
  <si>
    <t>aa98fa84-cfeb-42e9-b930-3cb4a7ecbf32</t>
  </si>
  <si>
    <t>Smaller plastic section modulus</t>
  </si>
  <si>
    <t>c84eed7e-bd27-4bd7-bab6-a380d6d35271</t>
  </si>
  <si>
    <t>Larger plastic section modulus</t>
  </si>
  <si>
    <t>56057d96-9a7d-421c-a658-525dd7d49c54</t>
  </si>
  <si>
    <t>Bracing height _ 8 high</t>
  </si>
  <si>
    <t>36cda22b-fa63-4d39-a0cb-5c282c361323</t>
  </si>
  <si>
    <t>Bracing height _ 21 high</t>
  </si>
  <si>
    <t>31f3241d-78b6-4c6c-b896-8b2c8d1185ac</t>
  </si>
  <si>
    <t>Bracing width _ 561 direction</t>
  </si>
  <si>
    <t>f4e2b965-a7c7-42a6-8468-260a6351f0a0</t>
  </si>
  <si>
    <t>Bracing width _ 761 direction</t>
  </si>
  <si>
    <t>d1043651-8b0d-4364-b5aa-ca89af63d7d7</t>
  </si>
  <si>
    <t>Eccentricity at connection</t>
  </si>
  <si>
    <t>2bb1a00a-96c1-4415-be32-343f1385b5cf</t>
  </si>
  <si>
    <t>Torsional warping constant</t>
  </si>
  <si>
    <t>c8058cb2-df30-4dc9-80c8-56a1bfa69bca</t>
  </si>
  <si>
    <t>Resistance factor _ for members in tension</t>
  </si>
  <si>
    <t>1d76cdfb-66a0-4966-9c5f-c768debf7dd2</t>
  </si>
  <si>
    <t>Resistance factor _ for members in compression</t>
  </si>
  <si>
    <t>3748034b-e66f-462c-8727-811da4666ee8</t>
  </si>
  <si>
    <t>Resistance factor _ for members in flexure</t>
  </si>
  <si>
    <t>35114771-13f2-4aeb-a43e-f90c26b846b8</t>
  </si>
  <si>
    <t>Resistance factor _ for members in shear</t>
  </si>
  <si>
    <t>786062d1-85de-42cc-9616-9ead0f6fb79b</t>
  </si>
  <si>
    <t>"Resistance factor _ for members in combined forces and torsion</t>
  </si>
  <si>
    <t> yielding"</t>
  </si>
  <si>
    <t>f1414d75-1785-4794-bc22-928643adf2fc</t>
  </si>
  <si>
    <t> rupture"</t>
  </si>
  <si>
    <t>18a4daf1-c24c-48c2-9752-cac8c6ac68e8</t>
  </si>
  <si>
    <t>Resistance factor</t>
  </si>
  <si>
    <t>2f861b32-428b-49f3-a158-af79eb4a061e</t>
  </si>
  <si>
    <t>Track axial strength _ gross area</t>
  </si>
  <si>
    <t>8b1c5fdc-c419-4564-8520-4838d42991af</t>
  </si>
  <si>
    <t>Effective length factor</t>
  </si>
  <si>
    <t>0004c17b-c590-4ed6-9fc5-29524483387a</t>
  </si>
  <si>
    <t>Radius of gyration _ axis x</t>
  </si>
  <si>
    <t>79721874-c954-42ce-ba4f-02a95320d8ef</t>
  </si>
  <si>
    <t>Radius of gyration _ axis y</t>
  </si>
  <si>
    <t>c8d7dea2-f527-46a5-a51b-4e030c147a9a</t>
  </si>
  <si>
    <t>Polar radius of gyration about the shear centre</t>
  </si>
  <si>
    <t>84948259-5db9-4d23-bb36-cea72bd1fdef</t>
  </si>
  <si>
    <t>Unbraced length</t>
  </si>
  <si>
    <t>a54232ff-02dc-485c-b483-88c2f3ce63ca</t>
  </si>
  <si>
    <t>Local buckling factor for flanges</t>
  </si>
  <si>
    <t>ee8bb601-dba4-42fd-a4c7-4cc9e448dfdc</t>
  </si>
  <si>
    <t>Axial capacity of bracing from analysis _ 561 bracing</t>
  </si>
  <si>
    <t>5136a7cf-f7e9-4c09-a8f5-fae3bd415b16</t>
  </si>
  <si>
    <t>Axial capacity of bracing from analysis _ 761 bracing</t>
  </si>
  <si>
    <t>6554d6ab-5712-44d0-8ab1-b06375911568</t>
  </si>
  <si>
    <t>Nominal tensile resistance _ yielding</t>
  </si>
  <si>
    <t>6cc249e7-b8c0-4f3c-ab03-94f1102f90e6</t>
  </si>
  <si>
    <t>Design tensile resistance _ yielding</t>
  </si>
  <si>
    <t>09515840-da04-4ee3-893e-fb94e3388a13</t>
  </si>
  <si>
    <t>Nominal tensile resistance _ rupture</t>
  </si>
  <si>
    <t>99a36ba6-a9d8-489f-b458-dde355b7e4e2</t>
  </si>
  <si>
    <t>Design tensile resistance _ rupture</t>
  </si>
  <si>
    <t>e1c535cb-8087-4c79-bb1a-446ee1c19d4c</t>
  </si>
  <si>
    <t>Nominal tensile resistance</t>
  </si>
  <si>
    <t>0192785d-dbb8-4264-b6b2-ad7d533b8c9d</t>
  </si>
  <si>
    <t>Design tensile resistance</t>
  </si>
  <si>
    <t>32abceea-0d23-4e16-934b-50c86e2fa478</t>
  </si>
  <si>
    <t>Nominal compressive strength</t>
  </si>
  <si>
    <t>6479402b-0070-4ac7-8d9b-05b644a2c033</t>
  </si>
  <si>
    <t>Design compressive strength</t>
  </si>
  <si>
    <t>c88b032d-d5c2-457d-b32a-a62947017b80</t>
  </si>
  <si>
    <t>Load at which the extreme fibre yields</t>
  </si>
  <si>
    <t>3bb3d462-708a-4fbf-9385-e6fa8cdd96e9</t>
  </si>
  <si>
    <t>Critical elastic buckling load</t>
  </si>
  <si>
    <t>85b7d9b5-2135-461c-9fd6-799fb6fe4617</t>
  </si>
  <si>
    <t>Critical elastic flexural buckling stress</t>
  </si>
  <si>
    <t>47425f9a-263c-4176-996e-ce509c2cf715</t>
  </si>
  <si>
    <t>Critical elastic flexural-torsional buckling stress</t>
  </si>
  <si>
    <t>5cb79a97-657d-469e-abe1-d9134d7b81b7</t>
  </si>
  <si>
    <t>Minimum critical elastic flexural buckling stress</t>
  </si>
  <si>
    <t>9eb7868e-be39-43e4-8027-27098151fd6b</t>
  </si>
  <si>
    <t>Local buckling force</t>
  </si>
  <si>
    <t>7a53a3ae-d637-4904-8295-546a57be6d2f</t>
  </si>
  <si>
    <t>Axial strength with local buckling</t>
  </si>
  <si>
    <t>4670c250-3bcd-48b9-9568-ebe7b116de70</t>
  </si>
  <si>
    <t>Unbraced length for bending _ about x-axis</t>
  </si>
  <si>
    <t>146db3b9-7672-4da4-9b1d-c050936e121b</t>
  </si>
  <si>
    <t>Utilization in combined tension and bending</t>
  </si>
  <si>
    <t>c5ed4741-9ac7-41b3-bbb1-86d6c19ac25e</t>
  </si>
  <si>
    <t>Available minor axis flexural strength considering compressive yielding</t>
  </si>
  <si>
    <t>f1ec9431-e76e-4787-9275-07f3a544fbda</t>
  </si>
  <si>
    <t>Available major axis flexural strength considering compressive yielding</t>
  </si>
  <si>
    <t>00f63d67-f373-423a-a19c-7f607283cd72</t>
  </si>
  <si>
    <t>Available minor axis flexural strength considering tensile yielding</t>
  </si>
  <si>
    <t>c488aaf5-7ccd-4166-aef0-6703b7d46e83</t>
  </si>
  <si>
    <t>Available major axis flexural strength considering tensile yielding</t>
  </si>
  <si>
    <t>8140efb4-0c86-4ae0-9f16-b58577d9b14d</t>
  </si>
  <si>
    <t>Bending moment capacity _ about minor axis</t>
  </si>
  <si>
    <t>e5149ad4-9432-4ba1-a448-552adb84d658</t>
  </si>
  <si>
    <t>Bending moment capacity _ about major axis</t>
  </si>
  <si>
    <t>c9bd95f4-9d31-48fa-9979-220a1eddf46a</t>
  </si>
  <si>
    <t>Design axial tension force _ demand</t>
  </si>
  <si>
    <t>276ed5b6-560c-4acb-b465-c837e662f659</t>
  </si>
  <si>
    <t>Design axial compression force _ demand</t>
  </si>
  <si>
    <t>c3342fae-9cd3-40c4-a67d-c2f1433f4629</t>
  </si>
  <si>
    <t>Design minor axis bending moment _ demand</t>
  </si>
  <si>
    <t>33156257-c9c1-458c-83c0-d06d1b238f79</t>
  </si>
  <si>
    <t>Design major axis bending moment _ demand</t>
  </si>
  <si>
    <t>f5b18c5c-845c-485e-89b0-e0c386f64d3f</t>
  </si>
  <si>
    <t>Design axial tension capacity</t>
  </si>
  <si>
    <t>6c22e64d-b291-46b4-a764-87b5fde48209</t>
  </si>
  <si>
    <t>Design axial compression capacity</t>
  </si>
  <si>
    <t>ae2331c8-38aa-42c6-97cd-47a25bc06b33</t>
  </si>
  <si>
    <t>Design minor axis bending capacity</t>
  </si>
  <si>
    <t>74bf7cfe-7438-41d9-91d8-b76186f08da0</t>
  </si>
  <si>
    <t>Design major axis bending capacity</t>
  </si>
  <si>
    <t>d5e1f6e3-4027-4779-ba8a-87749bb3e95e</t>
  </si>
  <si>
    <t>Design axial tension demand-capacity ratio _ utilization</t>
  </si>
  <si>
    <t>98e4a26a-4067-4e32-842a-d869739ea81c</t>
  </si>
  <si>
    <t>Design axial compression demand-capacity ratio _ utilization</t>
  </si>
  <si>
    <t>aae2f59a-0950-41fe-9d2e-5f51d56a1363</t>
  </si>
  <si>
    <t>Design minor axis bending demand-capacity ratio _ utilization</t>
  </si>
  <si>
    <t>9b1b6273-28e9-47fe-8187-65d30ee0d822</t>
  </si>
  <si>
    <t>Design major axis bending demand-capacity ratio _ utilization</t>
  </si>
  <si>
    <t>0dc02e0c-86e4-493a-868c-ad95edc47bd3</t>
  </si>
  <si>
    <t>Yield strength</t>
  </si>
  <si>
    <t>354d0280-ce62-4a89-a4d8-86557895818c</t>
  </si>
  <si>
    <t>Ultimate tensile strength</t>
  </si>
  <si>
    <t>68a8af20-ed43-4cef-8cc3-04714b9f5502</t>
  </si>
  <si>
    <t>Modulus of elasticity</t>
  </si>
  <si>
    <t>9df60c6a-9827-4cef-8757-1184e12f45f0</t>
  </si>
  <si>
    <t>Shear modulus</t>
  </si>
  <si>
    <t>0788e44a-8607-45b6-9198-44435e89143e</t>
  </si>
  <si>
    <t>Poission's ratio</t>
  </si>
  <si>
    <t>4386cc05-f66d-4fb3-87cb-449e1a4e61ef</t>
  </si>
  <si>
    <t>Tensile capacity of C3 connection</t>
  </si>
  <si>
    <t>84329754-46df-49f4-9057-304985745e45</t>
  </si>
  <si>
    <t>Load per meter or load per item</t>
  </si>
  <si>
    <t>7fb84fcc-96ed-4020-a3b6-244c467e6e9d</t>
  </si>
  <si>
    <t>Load per columns</t>
  </si>
  <si>
    <t>ed134b33-d52e-4390-9e9e-e9bb50475b9e</t>
  </si>
  <si>
    <t>Seismic axial force _ minimum</t>
  </si>
  <si>
    <t>f4b224cc-e50d-4bab-83bb-68f6ddb4118e</t>
  </si>
  <si>
    <t>Seismic axial force _ maximum</t>
  </si>
  <si>
    <t>7b763935-8266-4c3d-bfef-10386b74ffb9</t>
  </si>
  <si>
    <t>Seismic vertical shear force _ minimum</t>
  </si>
  <si>
    <t>5ad7b212-5a4e-4fbe-843a-7a8a7121dec8</t>
  </si>
  <si>
    <t>Seismic vertical shear force _ maximum</t>
  </si>
  <si>
    <t>40ff7324-76c6-41d6-a318-5a966d1de818</t>
  </si>
  <si>
    <t>Seismic horizontal shear force _ minimum</t>
  </si>
  <si>
    <t>038f544a-da5d-47c0-a93c-be507ce73e77</t>
  </si>
  <si>
    <t>Seismic horizontal shear force _ maximum</t>
  </si>
  <si>
    <t>92932a76-6c48-405b-8520-47952e4609e0</t>
  </si>
  <si>
    <t>Seismic torsional moment _ minimum</t>
  </si>
  <si>
    <t>a19f00e6-52b0-4ca6-b710-71fa9c2a596e</t>
  </si>
  <si>
    <t>Seismic torsional moment _ maximum</t>
  </si>
  <si>
    <t>d54daebd-1ad6-4fb2-a890-7d4638028836</t>
  </si>
  <si>
    <t>Seismic major axis bending moment_ minimum</t>
  </si>
  <si>
    <t>38acda77-bee6-4bc9-82fe-8e4594c4fbc8</t>
  </si>
  <si>
    <t>Seismic major axis bending moment _ maximum</t>
  </si>
  <si>
    <t>311fbf44-0378-42eb-945e-e73f7907062e</t>
  </si>
  <si>
    <t>Seismic minor axis bending moment _ minimum</t>
  </si>
  <si>
    <t>5a017f87-4a93-4c94-849b-cccf87499502</t>
  </si>
  <si>
    <t>Seismic minor axis bending moment _ maximum</t>
  </si>
  <si>
    <t>54f77015-057d-47e4-a1fb-e4e70c3758cd</t>
  </si>
  <si>
    <t>Run 8 high only</t>
  </si>
  <si>
    <t>55455075-5824-4247-93e1-5e214bc8f2a8</t>
  </si>
  <si>
    <t>Run 21 high only</t>
  </si>
  <si>
    <t>56b856a7-84eb-4bba-a690-0e52472dbbdc</t>
  </si>
  <si>
    <t>Run 8 high and 21 high</t>
  </si>
  <si>
    <t>df8655f1-7adf-4e45-8978-30fc8b45f593</t>
  </si>
  <si>
    <t>Vertical height of diagonal</t>
  </si>
  <si>
    <t>235c8412-910b-4a37-a12b-2769280ab4e1</t>
  </si>
  <si>
    <t>Horizontal length of diagonal</t>
  </si>
  <si>
    <t>cd2af5ba-b60e-41c7-90b2-51ac55e334f2</t>
  </si>
  <si>
    <t>Maximum uplift</t>
  </si>
  <si>
    <t>a92694ec-cb31-4be4-8e6e-66200aa388e2</t>
  </si>
  <si>
    <t>Maximum compression</t>
  </si>
  <si>
    <t>10addfad-e536-43d4-8920-5ca49fc4cba1</t>
  </si>
  <si>
    <t>Maximum shear _ axis x</t>
  </si>
  <si>
    <t>98089de9-d1d0-423c-ace5-273f739e0b14</t>
  </si>
  <si>
    <t>Minimum shear _ axis x</t>
  </si>
  <si>
    <t>e9e9cc02-c7c1-4285-a8d3-0f99605b0b73</t>
  </si>
  <si>
    <t>Maximum shear _ axis y</t>
  </si>
  <si>
    <t>2577e4a7-9e56-41f7-9729-56f720550959</t>
  </si>
  <si>
    <t>Minimum shear _ axis y</t>
  </si>
  <si>
    <t>0ab5a80e-8fdb-44bd-a3c1-f094700e8418</t>
  </si>
  <si>
    <t>Gravity</t>
  </si>
  <si>
    <t>d0957e24-e762-4707-8d49-dfb8e9444f7f</t>
  </si>
  <si>
    <t>General services load</t>
  </si>
  <si>
    <t>b36656cf-e274-40a8-9ebd-5c1cd8743238</t>
  </si>
  <si>
    <t>Variable action</t>
  </si>
  <si>
    <t>b2372067-e7e1-485f-9bf9-21de90fd41c2</t>
  </si>
  <si>
    <t>Nhl factor</t>
  </si>
  <si>
    <t>86f008ad-02c0-4d5b-ae98-9ff8bcda20ce</t>
  </si>
  <si>
    <t>Tote density</t>
  </si>
  <si>
    <t>f1a8ef3a-dd72-4ffb-abb1-aafc810ceae6</t>
  </si>
  <si>
    <t>Position of x bracing within grid</t>
  </si>
  <si>
    <t>f33a8a57-0496-4919-bceb-334399d32271</t>
  </si>
  <si>
    <t>Position of y bracing within grid</t>
  </si>
  <si>
    <t>84b4cae7-61fd-489b-ba4e-5d6d5f78aae1</t>
  </si>
  <si>
    <t>Busy zero high tote height</t>
  </si>
  <si>
    <t>0e2ae6e0-1f44-4350-866d-726d039e3a23</t>
  </si>
  <si>
    <t>Busy pick station tote height</t>
  </si>
  <si>
    <t>16d25b4f-0437-4914-a8ee-ffaae2c07277</t>
  </si>
  <si>
    <t>Busy to regular bias factor</t>
  </si>
  <si>
    <t>6d1f0358-aea6-4624-a4aa-e773b965889e</t>
  </si>
  <si>
    <t>Pick station busy cell tolerance</t>
  </si>
  <si>
    <t>38f54fa1-269b-4584-821a-4e9750faaea6</t>
  </si>
  <si>
    <t>Zero high busy cell tolerance</t>
  </si>
  <si>
    <t>34e627bf-91ab-4e63-8681-6c247c2b1d5f</t>
  </si>
  <si>
    <t>Global net range to instance factor</t>
  </si>
  <si>
    <t>765085b4-f3de-453c-9638-09422fd3de7d</t>
  </si>
  <si>
    <t>Global net load tolerance</t>
  </si>
  <si>
    <t>e80e2cca-3d43-4683-92a3-95c2c8dbe5f0</t>
  </si>
  <si>
    <t>Net 0 extra lateral bots per letterbox</t>
  </si>
  <si>
    <t>8d158875-8f58-4610-ac88-4960294ea7ed</t>
  </si>
  <si>
    <t>Letterboxes sharing sign in a row</t>
  </si>
  <si>
    <t>f23b8bdf-a1f2-4119-8583-5f596cdfcc1d</t>
  </si>
  <si>
    <t>Mass</t>
  </si>
  <si>
    <t>05837763-7ff0-4fb8-831c-4791309fded3</t>
  </si>
  <si>
    <t>Number of stacks in x</t>
  </si>
  <si>
    <t>b01e5e26-d070-4a4a-a4e1-4fe9b1e6fef1</t>
  </si>
  <si>
    <t>Number of cells in x for stack _ zone A</t>
  </si>
  <si>
    <t>41432fac-304c-4221-b018-1cfe7f6aa239</t>
  </si>
  <si>
    <t>Number of cells in x for stack _ zone B</t>
  </si>
  <si>
    <t>c4eafc34-5762-47a5-8692-a91e6f72b10d</t>
  </si>
  <si>
    <t>Number of cells in x for stack _ zone C</t>
  </si>
  <si>
    <t>c29033b0-7bd5-4060-92d8-c86922cbcbcf</t>
  </si>
  <si>
    <t>Number of cells in x for stack _ zone D</t>
  </si>
  <si>
    <t>62a68a24-175c-4ce0-b038-d9ce018ffc1f</t>
  </si>
  <si>
    <t>Number of cells in x for stack _ zone E</t>
  </si>
  <si>
    <t>cf53b511-5757-41ac-9540-11bc4cb135c6</t>
  </si>
  <si>
    <t>Number of stacks in y</t>
  </si>
  <si>
    <t>4502c3d2-07fa-4bd6-9221-fe6339050b65</t>
  </si>
  <si>
    <t>Number of cells in y for stack _ zone 1</t>
  </si>
  <si>
    <t>b4ae0caa-f419-4f9c-9e0a-1cdab4910f3b</t>
  </si>
  <si>
    <t>Height for stack _ zone A1</t>
  </si>
  <si>
    <t>09ffb24c-3c8b-4356-b9d2-ea70bf71fcc9</t>
  </si>
  <si>
    <t>Height for stack _ zone B1</t>
  </si>
  <si>
    <t>35526d05-fb2c-4ecf-a3ef-659313f551a2</t>
  </si>
  <si>
    <t>Height for stack _ zone C1</t>
  </si>
  <si>
    <t>e9d492f7-14db-4f07-81c2-f1ef1fa0169f</t>
  </si>
  <si>
    <t>Height for stack _ zone D1</t>
  </si>
  <si>
    <t>391a56e9-77c6-4479-bbdd-9e1e6f3541f5</t>
  </si>
  <si>
    <t>Height for stack _ zone E1</t>
  </si>
  <si>
    <t>26a2c17e-a508-4609-adcc-4a9004dbf002</t>
  </si>
  <si>
    <t>Quantity of lanes</t>
  </si>
  <si>
    <t>02a46f68-c3ca-4798-9239-42db60ab2448</t>
  </si>
  <si>
    <t>Maximum speed</t>
  </si>
  <si>
    <t>2b7a3d35-2460-48be-8b26-44c414d12cc8</t>
  </si>
  <si>
    <t>Code</t>
  </si>
  <si>
    <t>8f0dcea0-99ed-4066-b3af-9562899a20ee</t>
  </si>
  <si>
    <t>Description</t>
  </si>
  <si>
    <t>550fb081-26d6-4899-b105-dd3b5ab62085</t>
  </si>
  <si>
    <t>Material</t>
  </si>
  <si>
    <t>fdb85750-6c8a-4033-94e4-d91d5825e788</t>
  </si>
  <si>
    <t>Volume</t>
  </si>
  <si>
    <t>112a02a8-d3fd-4ae6-9c82-d56c6bad959a</t>
  </si>
  <si>
    <t>Quantity of spans</t>
  </si>
  <si>
    <t>1b5472ae-08a6-4918-b8b8-26e074b38e12</t>
  </si>
  <si>
    <t>Type</t>
  </si>
  <si>
    <t>3f71561f-6d83-4c88-8116-255e4e0d9419</t>
  </si>
  <si>
    <t>Zoning</t>
  </si>
  <si>
    <t>b3a2ea71-9bd2-4a88-94f7-6b0de75e3810</t>
  </si>
  <si>
    <t>Land use type</t>
  </si>
  <si>
    <t>35120d21-71a2-4e51-9f21-b37767623f96</t>
  </si>
  <si>
    <t>Gross site area</t>
  </si>
  <si>
    <t>0c0c3273-61a3-4c1a-997f-9d4175501369</t>
  </si>
  <si>
    <t>Net site area</t>
  </si>
  <si>
    <t>1f01c856-c905-4a68-b947-97728670931c</t>
  </si>
  <si>
    <t>Domestic plot ratio</t>
  </si>
  <si>
    <t>027c4375-e89f-42b5-affe-1eca294997b3</t>
  </si>
  <si>
    <t>Domestic gross floor area</t>
  </si>
  <si>
    <t>0d0fcb8d-73ce-47cd-9075-e67ace894050</t>
  </si>
  <si>
    <t>Average flat area</t>
  </si>
  <si>
    <t>0a180cd0-de8a-464d-9282-60f556d5bd1a</t>
  </si>
  <si>
    <t>Quantity of flats</t>
  </si>
  <si>
    <t>ef6b4df2-450d-4100-840f-86bfe0403b31</t>
  </si>
  <si>
    <t>Quantity of people per flat</t>
  </si>
  <si>
    <t>6843bf04-5934-4e63-9a28-6d9f70a8c177</t>
  </si>
  <si>
    <t>Quantity of population</t>
  </si>
  <si>
    <t>9f4788a2-7936-459b-b898-82a40dc15fcd</t>
  </si>
  <si>
    <t>Average number of flats per floor area</t>
  </si>
  <si>
    <t>f94f96bc-49f8-42e6-a8bc-cfbd0211b922</t>
  </si>
  <si>
    <t>Required number of domestic storeys</t>
  </si>
  <si>
    <t>395079df-320e-4915-8573-94bb9e0284f3</t>
  </si>
  <si>
    <t>Average number of domestic storeys</t>
  </si>
  <si>
    <t>5ff5c46c-1a46-42a2-8367-249db49e86c1</t>
  </si>
  <si>
    <t>Quantity of building blocks</t>
  </si>
  <si>
    <t>3aa4f024-cbd7-4e20-ae72-d8cc7433fbbd</t>
  </si>
  <si>
    <t>Average building block footprint with concession</t>
  </si>
  <si>
    <t>1c9cbb78-2599-4c52-8e4b-478295968f18</t>
  </si>
  <si>
    <t>Domestic site coverage</t>
  </si>
  <si>
    <t>cbbfc92b-158f-4293-8d46-ce5f3b0546e1</t>
  </si>
  <si>
    <t>Permitted domestic site coverage</t>
  </si>
  <si>
    <t>67593eac-d2f7-41f8-ba0a-15e570d60c69</t>
  </si>
  <si>
    <t>Non domestic plot ratio</t>
  </si>
  <si>
    <t>a42b2883-a56a-4b44-a791-4e963855b63e</t>
  </si>
  <si>
    <t>Non domestic floor area</t>
  </si>
  <si>
    <t>9ed625b1-8f72-494a-88e3-c4eff0139d3e</t>
  </si>
  <si>
    <t>Non domestic gross floor area with concession</t>
  </si>
  <si>
    <t>fab0722d-dbb0-47b1-8a36-e50406c993b4</t>
  </si>
  <si>
    <t>Non domestic site coverage</t>
  </si>
  <si>
    <t>5d32155f-c96e-40d7-ac7d-6fa6101fa2f3</t>
  </si>
  <si>
    <t>Permitted non domestic site coverage</t>
  </si>
  <si>
    <t>b7decb36-9c0c-43c6-8641-b3957070e3d9</t>
  </si>
  <si>
    <t>Quantity of non domestic storeys _ maximum</t>
  </si>
  <si>
    <t>f4ba1ad6-89cb-431b-ba8b-b7f6c70e1d74</t>
  </si>
  <si>
    <t>Quantity of lobby storeys</t>
  </si>
  <si>
    <t>e0b0fb8c-640a-4603-a663-e8cdd17764c3</t>
  </si>
  <si>
    <t>Quantity of total building storeys</t>
  </si>
  <si>
    <t>570fade0-691a-43b0-83b2-2c725aacf4eb</t>
  </si>
  <si>
    <t>Absolute building height</t>
  </si>
  <si>
    <t>906c11bd-df40-467c-9380-038f1ae94c4c</t>
  </si>
  <si>
    <t>Building height based on number of storeys _ maximum</t>
  </si>
  <si>
    <t>ab01e913-92a6-4a9a-9fc5-64a6463514d1</t>
  </si>
  <si>
    <t>Building height _ maximum</t>
  </si>
  <si>
    <t>4b0a2a48-b606-4a96-888b-dca85a2ad5f4</t>
  </si>
  <si>
    <t>Site formation level</t>
  </si>
  <si>
    <t>f4d06e1e-452a-4e98-9d37-5d7597ff5fd8</t>
  </si>
  <si>
    <t>Building height with site formation _ maximum</t>
  </si>
  <si>
    <t>90fa29c6-1bab-4231-b1e9-701635cdc3bf</t>
  </si>
  <si>
    <t>Proposed building height</t>
  </si>
  <si>
    <t>56537660-2901-4359-95cd-f7d6873d546d</t>
  </si>
  <si>
    <t>Quantity of employment</t>
  </si>
  <si>
    <t>7a1c1f0e-2676-46c7-bd58-b4e18accdab9</t>
  </si>
  <si>
    <t>Gross floor area</t>
  </si>
  <si>
    <t>2a479e0c-50c9-41d6-9964-7c039443f30c</t>
  </si>
  <si>
    <t>Quantity of population in public housing</t>
  </si>
  <si>
    <t>2c617edf-16d4-41d5-ab8e-f330392c9cf9</t>
  </si>
  <si>
    <t>Quantity of population in private housing</t>
  </si>
  <si>
    <t>87125b8c-af8f-4d47-9d62-4607f8dfa5c7</t>
  </si>
  <si>
    <t>Quantity of flats in public housing</t>
  </si>
  <si>
    <t>91bb9a3c-a138-45fe-9caf-9c6c2afcc946</t>
  </si>
  <si>
    <t>Quantity of flats in private housing</t>
  </si>
  <si>
    <t>cc4e59a8-e7d5-4011-88bd-c6357427b98b</t>
  </si>
  <si>
    <t>Ratio of public housing to overall</t>
  </si>
  <si>
    <t>cc6cd9ee-d8c8-4d96-94be-15a55dc0e9df</t>
  </si>
  <si>
    <t>Ratio of private housing to overall</t>
  </si>
  <si>
    <t>9391fdd1-eb07-4006-8e1d-ebe44334c95b</t>
  </si>
  <si>
    <t>Ratio of population in public housing to overall</t>
  </si>
  <si>
    <t>aee7b00a-040a-4c69-b538-e4a9c91756ec</t>
  </si>
  <si>
    <t>Ratio of population in private housing to overall</t>
  </si>
  <si>
    <t>4cc66983-aea2-4a48-a74b-17f9ae41ed04</t>
  </si>
  <si>
    <t>Quantity of public rental housing</t>
  </si>
  <si>
    <t>59b69566-2ea8-4fad-bc44-cc3732b7c393</t>
  </si>
  <si>
    <t>Quantity of subsidised sales flats</t>
  </si>
  <si>
    <t>e751f4ed-7ebd-41ca-ba28-23cedd162d1c</t>
  </si>
  <si>
    <t>Ratio of public housing to quantity of subsidised sales flats</t>
  </si>
  <si>
    <t>be4d7adc-4944-451c-98a3-43e1ea2336b0</t>
  </si>
  <si>
    <t>Ratio of public rental housing to quantity of subsidised sales flats</t>
  </si>
  <si>
    <t>66f4c873-b411-42f0-b6c4-b1eeda171f06</t>
  </si>
  <si>
    <t>Quantity of new population</t>
  </si>
  <si>
    <t>035d6602-cdd3-4f85-a021-6b30157fcd7c</t>
  </si>
  <si>
    <t>Quantity of existing population</t>
  </si>
  <si>
    <t>0f849a09-68fd-4be0-a8fe-6b20ce9b1aa3</t>
  </si>
  <si>
    <t>Quantity of total population</t>
  </si>
  <si>
    <t>930c4c6c-dd82-40d7-a0d4-950cd1f08627</t>
  </si>
  <si>
    <t>Quantity of new employment</t>
  </si>
  <si>
    <t>ce4eb59f-9918-4c5f-8b73-0bea7e8750b0</t>
  </si>
  <si>
    <t>Gross residential site area</t>
  </si>
  <si>
    <t>a2375c5a-fc9b-4aa1-ab31-2ae1f2adba15</t>
  </si>
  <si>
    <t>Gross economic site area</t>
  </si>
  <si>
    <t>b7a9b46b-bf9c-40c0-8654-ea00dd750364</t>
  </si>
  <si>
    <t>Gross open space area</t>
  </si>
  <si>
    <t>f9132bb5-0db5-449d-b2b5-23fc665e26b7</t>
  </si>
  <si>
    <t>Required gross open space area</t>
  </si>
  <si>
    <t>fc84aa8c-79ce-4690-806b-95c1be3c96df</t>
  </si>
  <si>
    <t>Gross public facilities site area</t>
  </si>
  <si>
    <t>6112632d-aa52-4cfd-acb0-9df34c221faf</t>
  </si>
  <si>
    <t>Gross other site area</t>
  </si>
  <si>
    <t>8e6be82e-96b8-4196-bd7e-021426661780</t>
  </si>
  <si>
    <t>Ratio of residential area to overall</t>
  </si>
  <si>
    <t>b832ce2c-19be-47c7-8657-ee8ab640aa69</t>
  </si>
  <si>
    <t>Ratio of economic area to overall</t>
  </si>
  <si>
    <t>83b01f71-39e6-418a-b2b3-5c8b18998601</t>
  </si>
  <si>
    <t>Ratio of open space area to overall</t>
  </si>
  <si>
    <t>70ab7906-eda9-486b-9010-bd331ba986c6</t>
  </si>
  <si>
    <t>Ratio of public facilities area to overall</t>
  </si>
  <si>
    <t>80105434-a05e-4c87-871c-95ac98c5e723</t>
  </si>
  <si>
    <t>Ratio of other area of network assets to overall</t>
  </si>
  <si>
    <t>642aa141-70d5-4ca8-a1a5-a3514a743627</t>
  </si>
  <si>
    <t>Gross office floor area</t>
  </si>
  <si>
    <t>f8354642-2d9a-422f-886f-0906b21cb156</t>
  </si>
  <si>
    <t>Gross hotel floor area</t>
  </si>
  <si>
    <t>f713222a-f9a0-461d-add5-026e5fda2a75</t>
  </si>
  <si>
    <t>Gross retail floor area</t>
  </si>
  <si>
    <t>21ae9f3c-f205-4db0-ab95-e965617a34ac</t>
  </si>
  <si>
    <t>Arup region</t>
  </si>
  <si>
    <t>a68861c7-b0ea-48e0-ad4a-4b55abe119f9</t>
  </si>
  <si>
    <t>City</t>
  </si>
  <si>
    <t>15ca3b9d-915d-4e51-ac5e-ffdce1df4d5f</t>
  </si>
  <si>
    <t>Construction commence</t>
  </si>
  <si>
    <t>d2cc27aa-2821-452f-bff7-f3c03027b4b0</t>
  </si>
  <si>
    <t>Construction completion</t>
  </si>
  <si>
    <t>963809ad-15b5-48b2-ad23-fe232d3613b3</t>
  </si>
  <si>
    <t>Building footprint</t>
  </si>
  <si>
    <t>8a378325-961b-40ab-8888-8a4f6dae835c</t>
  </si>
  <si>
    <t>Building width major axis x</t>
  </si>
  <si>
    <t>f6e6a0a8-acb1-4355-8b7c-b513f0845d28</t>
  </si>
  <si>
    <t>Building width minor axis x</t>
  </si>
  <si>
    <t>c7fbc5f8-8bc6-4ff2-9216-b824d5bc8e49</t>
  </si>
  <si>
    <t>Aspect ratio of building height to major axis of building width</t>
  </si>
  <si>
    <t>10585d12-df48-485e-b4ca-d9094111e265</t>
  </si>
  <si>
    <t>Aspect ratio of building height to minor axis of building width</t>
  </si>
  <si>
    <t>f699b930-e0a5-48f0-a4cd-09b8a1c30397</t>
  </si>
  <si>
    <t>Average floor area</t>
  </si>
  <si>
    <t>2d1d01ff-4d23-4aff-bc3e-bd9ca160b7e7</t>
  </si>
  <si>
    <t>Ductility requirement</t>
  </si>
  <si>
    <t>1741191e-ef38-4b97-acd7-9f1f8e68fa94</t>
  </si>
  <si>
    <t>Building natural period</t>
  </si>
  <si>
    <t>089a1a1f-258f-4a9c-aecc-0e36e98b513d</t>
  </si>
  <si>
    <t>Building natural period in torsion</t>
  </si>
  <si>
    <t>1f61646b-a33a-41b9-822d-c7ff929a54df</t>
  </si>
  <si>
    <t>Design wind interstorey drift</t>
  </si>
  <si>
    <t>ee44cdf2-6924-4e9f-bbef-d967cd630014</t>
  </si>
  <si>
    <t>Level 3 seismic interstorey drift _ 2475 year return period</t>
  </si>
  <si>
    <t>85983eef-23de-441b-b201-89a742781f7d</t>
  </si>
  <si>
    <t>Damping ratio</t>
  </si>
  <si>
    <t>549c3dee-7ffe-427d-86cb-37e8c124e130</t>
  </si>
  <si>
    <t>Structural system</t>
  </si>
  <si>
    <t>ad307c54-b5f7-42c2-826a-9e139ff90a48</t>
  </si>
  <si>
    <t>Damper required</t>
  </si>
  <si>
    <t>df2e825a-1916-4a16-8b46-f94309a06a6d</t>
  </si>
  <si>
    <t>Damper type</t>
  </si>
  <si>
    <t>5af05640-4d7a-4ed7-acb7-1905334e85d7</t>
  </si>
  <si>
    <t>Depth</t>
  </si>
  <si>
    <t>86a5c674-97bd-4b6e-a63e-adda48501739</t>
  </si>
  <si>
    <t>Structural steel weight</t>
  </si>
  <si>
    <t>6cd248f8-adcf-4f7f-a4ac-adadebc3b4e1</t>
  </si>
  <si>
    <t>Steel tonnage</t>
  </si>
  <si>
    <t>af981c7a-fb07-4a27-8bde-0be3f1f1e195</t>
  </si>
  <si>
    <t>Shear distribution to perimeter frame</t>
  </si>
  <si>
    <t>68727813-269f-4cef-884b-2df4ff367e47</t>
  </si>
  <si>
    <t>Tall building core required</t>
  </si>
  <si>
    <t>d5b9ef8b-9b6d-4ea0-a140-5d1313d925ff</t>
  </si>
  <si>
    <t>Concrete grade</t>
  </si>
  <si>
    <t>da242211-110e-4400-8b9c-77e503bf018f</t>
  </si>
  <si>
    <t>Timescale to construct one floor</t>
  </si>
  <si>
    <t>61f9d1f9-6d16-4d23-9749-98b808282463</t>
  </si>
  <si>
    <t>Length</t>
  </si>
  <si>
    <t>52825af8-cbe7-48ba-bcdc-6bde195982a2</t>
  </si>
  <si>
    <t>Clear floor height</t>
  </si>
  <si>
    <t>8b8958eb-6c77-4a6d-9b1a-0c76c304b068</t>
  </si>
  <si>
    <t>Floor to floor height</t>
  </si>
  <si>
    <t>e276a794-c435-4664-bde3-dc4c07e9299d</t>
  </si>
  <si>
    <t>Width</t>
  </si>
  <si>
    <t>fe471a0c-a92e-4f6b-b894-995ab8512a1e</t>
  </si>
  <si>
    <t>Steel section</t>
  </si>
  <si>
    <t>327c93eb-9dda-422d-87ba-c54fffe1165c</t>
  </si>
  <si>
    <t>Superimposed permanent action _ finishes</t>
  </si>
  <si>
    <t>25cb42e6-1806-4b71-afa7-aacfb5c5fe11</t>
  </si>
  <si>
    <t>Superimposed permanent action _ ceiling and services</t>
  </si>
  <si>
    <t>67e364ce-40d1-435b-871d-1374695dec86</t>
  </si>
  <si>
    <t>Superimposed permanent action _ façade</t>
  </si>
  <si>
    <t>e242208c-ff33-473c-9ffd-fe369a91b930</t>
  </si>
  <si>
    <t>Superimposed permanent action _ partitions</t>
  </si>
  <si>
    <t>381f8fb9-f30d-40af-bb22-f373060c896a</t>
  </si>
  <si>
    <t>Superimposed permanent action _ soil and water</t>
  </si>
  <si>
    <t>7dd77424-e00a-4caf-9f91-8d7d48ed1b92</t>
  </si>
  <si>
    <t>Total superimposed permanent action</t>
  </si>
  <si>
    <t>14649d59-b54e-4732-ac71-7d87ac31b6d9</t>
  </si>
  <si>
    <t>Height for stack _ zone A2</t>
  </si>
  <si>
    <t>708d36f6-5417-4aa4-a2c4-d0c696aaa2f9</t>
  </si>
  <si>
    <t>Height for stack _ zone B2</t>
  </si>
  <si>
    <t>4ee9f8e6-fd21-4eb3-90b7-308621e71422</t>
  </si>
  <si>
    <t>Height for stack _ zone C2</t>
  </si>
  <si>
    <t>1946f815-61f6-4b05-9d5b-f2ba3f9b3a2a</t>
  </si>
  <si>
    <t>Height for stack _ zone D2</t>
  </si>
  <si>
    <t>497c28a4-6a26-457e-ace6-a40a615e8db7</t>
  </si>
  <si>
    <t>Height for stack _ zone E2</t>
  </si>
  <si>
    <t>67efeae4-13bb-4c50-9bb4-94f93935a841</t>
  </si>
  <si>
    <t>Number of cells in y _ zone 2</t>
  </si>
  <si>
    <t>821d67d5-e369-4bf7-89ed-2c5361dffe78</t>
  </si>
  <si>
    <t>Dimension</t>
  </si>
  <si>
    <t>6e54280c-3853-43a6-a777-410d33df5530</t>
  </si>
  <si>
    <t>Quantity</t>
  </si>
  <si>
    <t>ff60ca0e-647b-4ba7-9b42-a2cb40b3179e</t>
  </si>
  <si>
    <t>Weight</t>
  </si>
  <si>
    <t>dfd2f123-17bc-42d7-9b65-6db1d3921506</t>
  </si>
  <si>
    <t>Coating</t>
  </si>
  <si>
    <t>de4c26a8-1ec2-4132-87ee-09c4b7339803</t>
  </si>
  <si>
    <t>Condition</t>
  </si>
  <si>
    <t>83d6dea6-6fba-4a20-abd3-57364ee82598</t>
  </si>
  <si>
    <t>Design speed</t>
  </si>
  <si>
    <t>cec81dc2-4378-411a-b05c-acb7464b63d2</t>
  </si>
  <si>
    <t>Chainage start</t>
  </si>
  <si>
    <t>677c16ce-1764-4c69-a2c1-6fc03368e037</t>
  </si>
  <si>
    <t>Chainage end</t>
  </si>
  <si>
    <t>2726a0f3-3538-4eb3-b48a-18fe11e9cd50</t>
  </si>
  <si>
    <t>Departure</t>
  </si>
  <si>
    <t>1fb2d3e3-bfbc-412a-9818-e68f10149189</t>
  </si>
  <si>
    <t>Thickness</t>
  </si>
  <si>
    <t>ad075fd1-a37a-42e1-a1ce-d2552e6f2510</t>
  </si>
  <si>
    <t>Crossfall</t>
  </si>
  <si>
    <t>1276d937-d3fe-46d0-922a-443a78d3f972</t>
  </si>
  <si>
    <t>Outside diameter</t>
  </si>
  <si>
    <t>686cfda8-bf84-4d37-9ca5-fec01acd91de</t>
  </si>
  <si>
    <t>Diameter</t>
  </si>
  <si>
    <t>94170650-6d3b-4d4d-900a-483a29dc7c1b</t>
  </si>
  <si>
    <t>Edging type</t>
  </si>
  <si>
    <t>a0ef49a5-9994-4cac-82bc-aca2acb63546</t>
  </si>
  <si>
    <t>Upstream depth</t>
  </si>
  <si>
    <t>b9d5077c-547e-4ef5-82fb-729f3496dbaa</t>
  </si>
  <si>
    <t>Downstream depth</t>
  </si>
  <si>
    <t>4c2ef1ba-d362-42bb-ad46-6076fcddcc16</t>
  </si>
  <si>
    <t>Upstream invert level</t>
  </si>
  <si>
    <t>8867782f-ed56-486c-816b-05766a76533d</t>
  </si>
  <si>
    <t>Slope</t>
  </si>
  <si>
    <t>10c00c45-6b96-4307-bdf9-044109b82cfd</t>
  </si>
  <si>
    <t>Reference downstream</t>
  </si>
  <si>
    <t>622fa675-530e-4768-afc4-de64d78d6471</t>
  </si>
  <si>
    <t>Reference upstream</t>
  </si>
  <si>
    <t>08c8cc1c-c93b-45dc-be3c-4dec19e9aeaf</t>
  </si>
  <si>
    <t>Project address</t>
  </si>
  <si>
    <t>1073cfc7-b569-442e-b6c6-1be8c4235f8e</t>
  </si>
  <si>
    <t>Internal design temperature _ maximum</t>
  </si>
  <si>
    <t>55891b06-15a8-4d24-9041-4570bfc38914</t>
  </si>
  <si>
    <t>Internal design temperature _ minimum</t>
  </si>
  <si>
    <t>356a3c3e-0ce2-4b9b-9fbf-e8aa04848f0e</t>
  </si>
  <si>
    <t>Type of lighting control</t>
  </si>
  <si>
    <t>1e868ee1-78b0-421d-8e12-05d8add70f3c</t>
  </si>
  <si>
    <t>Colour rendering required</t>
  </si>
  <si>
    <t>eda3e4f6-f045-4b2e-8d02-7789b24eccd1</t>
  </si>
  <si>
    <t>Colour rendering characteristics</t>
  </si>
  <si>
    <t>730d18bd-0b63-460b-900b-faf122b78951</t>
  </si>
  <si>
    <t>Unified glare rating _ limit</t>
  </si>
  <si>
    <t>abda9f02-ea0c-4b92-86ab-31f8db74e549</t>
  </si>
  <si>
    <t>Emergency lighting of escape route</t>
  </si>
  <si>
    <t>9fea7451-6543-4627-90a1-e2708242a03a</t>
  </si>
  <si>
    <t>Standby lighting grade of general lighting</t>
  </si>
  <si>
    <t>e1bae3d4-9ffe-4542-98c9-a51be19d6b08</t>
  </si>
  <si>
    <t>Room sound-insulation parameters - privacy</t>
  </si>
  <si>
    <t>86b93a7f-f90f-46f7-aa9e-61fe58712e0b</t>
  </si>
  <si>
    <t>Room sound-insulation parameters - noise generation</t>
  </si>
  <si>
    <t>89ce18f5-d390-4112-a955-5e3e38ff053d</t>
  </si>
  <si>
    <t>Noise sensitivity</t>
  </si>
  <si>
    <t>b49974b9-c3bf-4a11-8993-5741c314620f</t>
  </si>
  <si>
    <t>Sound-insulation rating </t>
  </si>
  <si>
    <t>95ed4ece-7c50-4a93-b4fe-6f9414ecd126</t>
  </si>
  <si>
    <t>Surface temperature _ maximum</t>
  </si>
  <si>
    <t>3a09ecc7-fcce-4337-a8a5-2b3c4f56992a</t>
  </si>
  <si>
    <t>Pressure relative to adjoining space</t>
  </si>
  <si>
    <t>f61257da-0a24-4b5c-aeb6-1edbcc9bd1b4</t>
  </si>
  <si>
    <t>Design internal humidity _ minimum</t>
  </si>
  <si>
    <t>ab0aafbb-4bdc-4b51-abd4-05d9c05d97b5</t>
  </si>
  <si>
    <t>Design internal humidity _ maximum</t>
  </si>
  <si>
    <t>26481bfb-9602-4606-9b82-daa6282c42c3</t>
  </si>
  <si>
    <t>444d90cb-6b4e-41a0-a80d-9e9f671c7011</t>
  </si>
  <si>
    <t>8cb2aab9-da67-4671-963f-221979bd6f72</t>
  </si>
  <si>
    <t>2e666141-ce8f-426d-875d-6a50230a213e</t>
  </si>
  <si>
    <t>c3963970-68ff-4687-804f-c56e4793c21b</t>
  </si>
  <si>
    <t>99bf8a1b-4740-4143-9d68-c83d1d7fdb40</t>
  </si>
  <si>
    <t>Access control level</t>
  </si>
  <si>
    <t>803d98f3-b6a0-4153-ad53-816481b15c0e</t>
  </si>
  <si>
    <t>Air infiltration rate</t>
  </si>
  <si>
    <t>f711dd0c-6a80-4635-bb9e-37c89ba42598</t>
  </si>
  <si>
    <t>Average maintained illuminance</t>
  </si>
  <si>
    <t>4363ca2b-782c-4370-8a79-c0112e562d52</t>
  </si>
  <si>
    <t>Capacity of escape route</t>
  </si>
  <si>
    <t>94302e59-a359-4583-aab6-455d69f46e1b</t>
  </si>
  <si>
    <t>Fire load category</t>
  </si>
  <si>
    <t>caf5cf68-f774-40d2-8c35-a693461ebadd</t>
  </si>
  <si>
    <t>Ceiling height</t>
  </si>
  <si>
    <t>98e961f4-45b8-466b-9048-ad80c54a654f</t>
  </si>
  <si>
    <t>Clear width of escape route</t>
  </si>
  <si>
    <t>b99be8e0-3461-4b81-a04f-3e5664425ed8</t>
  </si>
  <si>
    <t>Fire compartment reference</t>
  </si>
  <si>
    <t>b9381343-6d07-45cf-9238-6dfa3e1cb32e</t>
  </si>
  <si>
    <t>Design air humidity</t>
  </si>
  <si>
    <t>f9a97bf5-30c9-41a4-b6c8-54934613021a</t>
  </si>
  <si>
    <t>Design overheating threshold air temperature</t>
  </si>
  <si>
    <t>b0dde61c-fda8-45c6-84be-fd33eba5c3f5</t>
  </si>
  <si>
    <t>Fire detector coverage</t>
  </si>
  <si>
    <t>0d352dbb-0a51-4efa-bae2-362b1a2caede</t>
  </si>
  <si>
    <t>Distribution board reference</t>
  </si>
  <si>
    <t>aa2775cb-eb1c-4d8d-9e78-a6f618f04614</t>
  </si>
  <si>
    <t>Emergency lighting type</t>
  </si>
  <si>
    <t>70ac7c9b-6f92-485e-8313-4703856f2284</t>
  </si>
  <si>
    <t>Fire escape route provided</t>
  </si>
  <si>
    <t>3a1ac7d2-791d-4e10-b3f3-0146ce97d581</t>
  </si>
  <si>
    <t>Fresh air flow rate</t>
  </si>
  <si>
    <t>60000a89-c458-424e-807f-e1be4f3ca891</t>
  </si>
  <si>
    <t>General electrical diversity</t>
  </si>
  <si>
    <t>1c5a6058-4bc6-475d-8c30-7936dc621faf</t>
  </si>
  <si>
    <t>Fire hazard class</t>
  </si>
  <si>
    <t>3fa206e1-9c87-4e07-8e74-f40feeee6562</t>
  </si>
  <si>
    <t>Fire hazardous area</t>
  </si>
  <si>
    <t>4750239a-af2e-46d5-8c31-c388c672f943</t>
  </si>
  <si>
    <t>Heating load density</t>
  </si>
  <si>
    <t>fa57a5b4-3733-4524-bf1c-9e784b93a7f8</t>
  </si>
  <si>
    <t>Electrical load density</t>
  </si>
  <si>
    <t>18d9a174-3b6c-4876-8fb2-c02e9eb2ea35</t>
  </si>
  <si>
    <t>Lighting load density</t>
  </si>
  <si>
    <t>c2d4e9f7-45c0-4f9d-84d9-5f8fd59f0601</t>
  </si>
  <si>
    <t>Heating load density heat gain</t>
  </si>
  <si>
    <t>59cb387b-3539-4a67-8544-7b647a5c3583</t>
  </si>
  <si>
    <t>Colour rendering index</t>
  </si>
  <si>
    <t>383a5c2b-35a4-44b1-939f-96e10c5f3db0</t>
  </si>
  <si>
    <t>Peak permitted overheating threshold air temperature</t>
  </si>
  <si>
    <t>386fe226-e5cb-4234-b87a-2e8e61f144b3</t>
  </si>
  <si>
    <t>Permitted hours above overheating threshold air temperature</t>
  </si>
  <si>
    <t>dfada577-ec25-454d-85be-60599c5c75b7</t>
  </si>
  <si>
    <t>Process outlet total load of natural gas</t>
  </si>
  <si>
    <t>c3a68e43-2fcd-4ca8-99f9-2e1d6c1a32a5</t>
  </si>
  <si>
    <t>Quantity of cat 3 RJ 11 data outlet</t>
  </si>
  <si>
    <t>377a48d3-f8ba-46eb-a2e8-c9cfe6d8dfa7</t>
  </si>
  <si>
    <t>Quantity of cleaner outlet</t>
  </si>
  <si>
    <t>539a11c6-8b37-4ce5-8f87-1cf1cb66e83b</t>
  </si>
  <si>
    <t>Quantity of cooker outlet</t>
  </si>
  <si>
    <t>a49ec3ca-0929-443e-b93f-b7bc81e9c2f0</t>
  </si>
  <si>
    <t>Quantity of emergency power off</t>
  </si>
  <si>
    <t>a41eea31-f426-41ab-8731-b2d38d2a63c5</t>
  </si>
  <si>
    <t>Quantity of floor box outlet</t>
  </si>
  <si>
    <t>432f25d9-ec03-49ab-828e-e2e6e965c9b9</t>
  </si>
  <si>
    <t>Quantity of floor grommet outlet</t>
  </si>
  <si>
    <t>859b3eaa-9691-4a7b-a630-56689badde3c</t>
  </si>
  <si>
    <t>Quantity of fused connection unit outlet</t>
  </si>
  <si>
    <t>c3fdee28-5252-48f4-8ad8-6ba01d6ded92</t>
  </si>
  <si>
    <t>Quantity of LC fibre data outlet</t>
  </si>
  <si>
    <t>ff3d41bd-72b1-40c7-8be8-523365cb531c</t>
  </si>
  <si>
    <t>Quantity of non potable outlet</t>
  </si>
  <si>
    <t>61243655-a580-4af5-b810-cb4b8893f3b1</t>
  </si>
  <si>
    <t>Quantity of outlets of compressed air</t>
  </si>
  <si>
    <t>c4347f78-a994-4f32-b5df-24b271948fe6</t>
  </si>
  <si>
    <t>Quantity of outlets of medical gas</t>
  </si>
  <si>
    <t>4568c159-26b5-4b60-8af4-d294a4fbe8b5</t>
  </si>
  <si>
    <t>Quantity of outlets of natural gas</t>
  </si>
  <si>
    <t>b033bda2-3e02-4f16-a157-12dbe484c9fc</t>
  </si>
  <si>
    <t>Quantity of potable outlet</t>
  </si>
  <si>
    <t>771bc404-78df-43b8-a09b-928c6628b7bb</t>
  </si>
  <si>
    <t>Quantity of radio audio visual outlet</t>
  </si>
  <si>
    <t>ca51d4ba-5ef9-493e-befa-98e892482f77</t>
  </si>
  <si>
    <t>Quantity of RJ45 data outlet</t>
  </si>
  <si>
    <t>838b0591-8c8e-46d9-997d-9dae78839534</t>
  </si>
  <si>
    <t>Quantity of sanitaryware</t>
  </si>
  <si>
    <t>feda041d-97cf-43dd-8c67-8f4aaccf67b8</t>
  </si>
  <si>
    <t>Quantity of shaver outlet</t>
  </si>
  <si>
    <t>197861c4-1728-475e-981d-804af528f79e</t>
  </si>
  <si>
    <t>Quantity of shower sanitaryware</t>
  </si>
  <si>
    <t>8d37135a-909a-4bfc-82c2-8dd3f873dbbe</t>
  </si>
  <si>
    <t>Quantity of single socket outlet</t>
  </si>
  <si>
    <t>5606cc12-5242-4b9f-a657-432da323ec92</t>
  </si>
  <si>
    <t>Quantity of tv audio visual television</t>
  </si>
  <si>
    <t>71503e65-dc6f-4b0e-a718-1f07d7b8b94d</t>
  </si>
  <si>
    <t>Quantity of twin socket outlet</t>
  </si>
  <si>
    <t>92e3e8b8-48d2-4274-b099-0a94e515671d</t>
  </si>
  <si>
    <t>Quantity of urinal sanitaryware</t>
  </si>
  <si>
    <t>0a6af9b4-9a49-4afb-b729-c87b8f3bfee4</t>
  </si>
  <si>
    <t>Fire REI rating</t>
  </si>
  <si>
    <t>d1c933d4-09b2-421e-bf30-6e8f9168a1ae</t>
  </si>
  <si>
    <t>Cooling required</t>
  </si>
  <si>
    <t>50f39960-718a-4a89-979a-c947245d2da5</t>
  </si>
  <si>
    <t>Fire alarm required</t>
  </si>
  <si>
    <t>0a3c8fb1-fb7c-48f6-a9ff-c497c2880b64</t>
  </si>
  <si>
    <t>Heating required</t>
  </si>
  <si>
    <t>9af4bada-6ff7-4edd-bc9f-9bb168062ec3</t>
  </si>
  <si>
    <t>Backup generator required</t>
  </si>
  <si>
    <t>451032e1-cfca-4bfb-845f-f4fd511e6ef3</t>
  </si>
  <si>
    <t>Backup uninterruptible power supply required</t>
  </si>
  <si>
    <t>f5647649-2798-4562-b39e-b2d6656ad20f</t>
  </si>
  <si>
    <t>Cat 3 RJ 11 data outlet required</t>
  </si>
  <si>
    <t>122ceb14-de95-441d-9e74-661c5f8e2e4d</t>
  </si>
  <si>
    <t>Dedicated distribution board required</t>
  </si>
  <si>
    <t>48832a44-b970-4cff-a546-178a236e9284</t>
  </si>
  <si>
    <t>Dedicated equipment rack required</t>
  </si>
  <si>
    <t>48408dc9-e3e5-4b0f-9cc1-394048efca35</t>
  </si>
  <si>
    <t>Emergency power off required</t>
  </si>
  <si>
    <t>30d9c5ef-66ae-40de-a8a9-7e3c9cb97472</t>
  </si>
  <si>
    <t>Floor box outlet required</t>
  </si>
  <si>
    <t>88a7e7a7-8b22-49c5-943b-dae814e823f3</t>
  </si>
  <si>
    <t>Floor grommet outlet required</t>
  </si>
  <si>
    <t>5688bbd1-a90d-4a16-be19-c77c34745b96</t>
  </si>
  <si>
    <t>Floor gulley required</t>
  </si>
  <si>
    <t>e64dada9-72b6-4e7e-88be-4da6a3d14b56</t>
  </si>
  <si>
    <t>Fused connection unit outlet required</t>
  </si>
  <si>
    <t>42401af5-f90f-4692-815c-1d255317506c</t>
  </si>
  <si>
    <t>Grease traps required</t>
  </si>
  <si>
    <t>38ff122b-1de1-4b64-85fb-b55988e73ad7</t>
  </si>
  <si>
    <t>LC fibre data outlet required</t>
  </si>
  <si>
    <t>9876806c-459d-42af-8f1a-5b352c8da401</t>
  </si>
  <si>
    <t>Non potable cold water outlet required</t>
  </si>
  <si>
    <t>baedf869-939b-4231-8429-cf5d549a4968</t>
  </si>
  <si>
    <t>Non potable hot water outlet required</t>
  </si>
  <si>
    <t>07bb780e-76cf-4e21-be36-cd6f7523850c</t>
  </si>
  <si>
    <t>Outlets of compressed air required</t>
  </si>
  <si>
    <t>3433b1e0-c8a0-48e1-93f0-dbf690b52a34</t>
  </si>
  <si>
    <t>Outlets of medical gas required</t>
  </si>
  <si>
    <t>835dfad6-89c0-4559-86b0-8349d01a14f4</t>
  </si>
  <si>
    <t>Outlets of natural gas required</t>
  </si>
  <si>
    <t>f27c4605-f520-4809-806d-8b0ec9c3463b</t>
  </si>
  <si>
    <t>Panic alarm required</t>
  </si>
  <si>
    <t>def7833d-21e4-4e3d-9013-9b94e237ce91</t>
  </si>
  <si>
    <t>Potable domestic cold water outlet required</t>
  </si>
  <si>
    <t>d296c451-386c-4878-a269-a870ab072ee1</t>
  </si>
  <si>
    <t>Potable domestic hot water outlet required</t>
  </si>
  <si>
    <t>95d77699-a91d-403f-9730-ad2137d08c88</t>
  </si>
  <si>
    <t>Radio audio visual radio required</t>
  </si>
  <si>
    <t>d402cb7b-52f8-4218-9d32-93ff48e6a52b</t>
  </si>
  <si>
    <t>RJ45 data outlet required</t>
  </si>
  <si>
    <t>0cafc99e-1e5a-422f-9f42-4966b03f4bd0</t>
  </si>
  <si>
    <t>Shaver outlet required</t>
  </si>
  <si>
    <t>bfe3ec6d-8996-4391-ace0-495c30db9d12</t>
  </si>
  <si>
    <t>Shower sanitaryware required</t>
  </si>
  <si>
    <t>e769db8f-ee99-4339-bf95-3975f745e81d</t>
  </si>
  <si>
    <t>Single socket outlet required</t>
  </si>
  <si>
    <t>2c73f948-b8c0-4a55-b80a-bbcfcd086852</t>
  </si>
  <si>
    <t>Ventilation specialist required</t>
  </si>
  <si>
    <t>28642cca-90e7-4bef-9700-2e9f73657794</t>
  </si>
  <si>
    <t>Specialist disposal required</t>
  </si>
  <si>
    <t>211ab721-f5a2-4427-be8f-52864b5ef6a0</t>
  </si>
  <si>
    <t>System resilience required</t>
  </si>
  <si>
    <t>84eb2137-9d84-457f-90c3-addd0fb5c276</t>
  </si>
  <si>
    <t>TV audio visual television required</t>
  </si>
  <si>
    <t>5c508581-525e-4eb9-ace3-62260824c21e</t>
  </si>
  <si>
    <t>Twin socket outlet required</t>
  </si>
  <si>
    <t>3d3608ca-f7bb-4625-b642-9ec58d73e114</t>
  </si>
  <si>
    <t>Urinal sanitaryware required</t>
  </si>
  <si>
    <t>b10b07fb-54c5-4dec-aa40-403bb1df0d68</t>
  </si>
  <si>
    <t>WC sanitaryware required</t>
  </si>
  <si>
    <t>7c1afa56-7f0b-4733-8d4c-a256ddc90649</t>
  </si>
  <si>
    <t>Wifi required</t>
  </si>
  <si>
    <t>b798d383-c880-4cd6-9a62-cd7ab60b95b3</t>
  </si>
  <si>
    <t>Reverberation time</t>
  </si>
  <si>
    <t>317debab-e7dd-4f93-842f-92d05ecbe9e7</t>
  </si>
  <si>
    <t>Summer internal air temperature</t>
  </si>
  <si>
    <t>7c973ffe-5af1-462c-9e2a-f3e496beb3fa</t>
  </si>
  <si>
    <t>Surface finish</t>
  </si>
  <si>
    <t>83af0d4d-ec83-4be7-8104-7f245cb3b2b3</t>
  </si>
  <si>
    <t>Lighting task uniformity</t>
  </si>
  <si>
    <t>5918914a-064b-41ff-8fb0-fa3dcaa00618</t>
  </si>
  <si>
    <t>Cooling load allowance</t>
  </si>
  <si>
    <t>3550093e-bdcc-4615-a9d1-8dcab88d6a74</t>
  </si>
  <si>
    <t>Cooling terminal type</t>
  </si>
  <si>
    <t>2c00e5f7-1f5a-433b-9eb4-f3c58db3e728</t>
  </si>
  <si>
    <t>Heating terminal type</t>
  </si>
  <si>
    <t>1bdd8d14-a458-42fa-a47e-7a059ba43403</t>
  </si>
  <si>
    <t>Tolerance air humidity</t>
  </si>
  <si>
    <t>ae8b866d-69a0-4d17-bab2-d2e1fa886083</t>
  </si>
  <si>
    <t>Total apparent electrical power</t>
  </si>
  <si>
    <t>1e54f1be-0f71-4387-823f-14fe47bf01c1</t>
  </si>
  <si>
    <t>Total combined electrical load</t>
  </si>
  <si>
    <t>0929a7b3-915e-43e8-a340-6d92ab803659</t>
  </si>
  <si>
    <t>Total electrical current per phase</t>
  </si>
  <si>
    <t>585d8ab0-37c3-4ffe-8be7-e7e42f1e8b69</t>
  </si>
  <si>
    <t>Total general electrical load</t>
  </si>
  <si>
    <t>e3054e79-13bc-4c52-a30c-ede217db3797</t>
  </si>
  <si>
    <t>Total electrical load</t>
  </si>
  <si>
    <t>228bbb8f-990f-412c-bd60-ea74d44ad7b3</t>
  </si>
  <si>
    <t>Total mechanical equipment electrical load</t>
  </si>
  <si>
    <t>0fcae7ff-52eb-4810-be74-145b4f8bd60e</t>
  </si>
  <si>
    <t>Total miscellaneous electrical load</t>
  </si>
  <si>
    <t>252bd8a7-9a65-4b09-b9b6-e1333c7da74e</t>
  </si>
  <si>
    <t>Total outlet load of compressed air</t>
  </si>
  <si>
    <t>c0b8bd3d-72a5-40bd-8f03-3b359d7627cf</t>
  </si>
  <si>
    <t>Total outlet load of medical gas</t>
  </si>
  <si>
    <t>b3420922-5944-4686-a5d4-9de671eee695</t>
  </si>
  <si>
    <t>Cooling type</t>
  </si>
  <si>
    <t>091b618f-5d77-4ef2-b0d8-6dafe92a76a5</t>
  </si>
  <si>
    <t>Heating type</t>
  </si>
  <si>
    <t>976773fe-46f1-4361-8672-2a064ac9ce26</t>
  </si>
  <si>
    <t>Lighting type</t>
  </si>
  <si>
    <t>6aea976a-ca0e-4df6-8acd-7458936448cc</t>
  </si>
  <si>
    <t>Ventilation type</t>
  </si>
  <si>
    <t>e09a9805-3683-4a27-9df8-b4ce8ad1e9ce</t>
  </si>
  <si>
    <t>Type of detector</t>
  </si>
  <si>
    <t>e70a8121-3119-4c7a-a520-4a4dc8eb8ff6</t>
  </si>
  <si>
    <t>Type of floor box outlet</t>
  </si>
  <si>
    <t>e4249aaf-4a75-492e-a44c-e0aaf1b261c5</t>
  </si>
  <si>
    <t>Type of beacon</t>
  </si>
  <si>
    <t>38404ed1-df30-47ec-8217-3b2e0fea285b</t>
  </si>
  <si>
    <t>Type of dedicated equipment rack</t>
  </si>
  <si>
    <t>0f826864-788a-4105-8e46-d75bc92cfdcb</t>
  </si>
  <si>
    <t>Type of dimming control</t>
  </si>
  <si>
    <t>37f4dee1-efca-4207-98ab-7beedec94ab7</t>
  </si>
  <si>
    <t>Type of extract air terminal</t>
  </si>
  <si>
    <t>04ec68d7-5448-4ce8-b821-599183247622</t>
  </si>
  <si>
    <t>Type of hazardous area</t>
  </si>
  <si>
    <t>ef6863be-4214-45a0-a3ea-6d8a94223aa2</t>
  </si>
  <si>
    <t>Type of ventilation specialist</t>
  </si>
  <si>
    <t>d7c09281-5f73-4249-97bd-1bb1aaa1f87b</t>
  </si>
  <si>
    <t>Type of supply air terminal</t>
  </si>
  <si>
    <t>aeec5b03-7fd6-4018-afa6-b27b78d839a1</t>
  </si>
  <si>
    <t>Type of lighting switching control</t>
  </si>
  <si>
    <t>5f929f51-9aa6-4db8-96b0-bbdedf9c7d6d</t>
  </si>
  <si>
    <t>Type of electrical system resilience</t>
  </si>
  <si>
    <t>38c0fcb8-b4dc-4008-a65f-5eb0fddef5a1</t>
  </si>
  <si>
    <t>Type of system resilience</t>
  </si>
  <si>
    <t>518676df-f15c-422b-8e65-4b1ed5880b9d</t>
  </si>
  <si>
    <t>Type of smoke control</t>
  </si>
  <si>
    <t>0a9607f5-060c-4f43-964c-6be018f3cfd0</t>
  </si>
  <si>
    <t>Type of suppression</t>
  </si>
  <si>
    <t>e651b691-b3db-4117-a46d-40c764368c45</t>
  </si>
  <si>
    <t>Video surveillance required</t>
  </si>
  <si>
    <t>d2fe8e28-8633-4bcf-bcb9-edf0329ad797</t>
  </si>
  <si>
    <t>Video surveillance type</t>
  </si>
  <si>
    <t>d6dfb8ba-cd4d-482d-89b7-462818ebbc08</t>
  </si>
  <si>
    <t>General electrical load density</t>
  </si>
  <si>
    <t>38c26519-f8b3-499a-aa2b-a8186ff6fc98</t>
  </si>
  <si>
    <t>Limiting glare rating</t>
  </si>
  <si>
    <t>036d79e2-f824-45fa-9e13-a088a5fc7768</t>
  </si>
  <si>
    <t>Noise criteria</t>
  </si>
  <si>
    <t>f7aca36c-0eb5-4feb-955e-5f41261fd94f</t>
  </si>
  <si>
    <t>88508914-c9c5-4b85-9c0c-809eed8b18ea</t>
  </si>
  <si>
    <t>Sustainable development goals</t>
  </si>
  <si>
    <t>10f26b6e-bbab-49b3-88a6-512c8414cd60</t>
  </si>
  <si>
    <t>Design visible light transmittance</t>
  </si>
  <si>
    <t>6aedbfc0-446d-4e0a-8cf0-6439dc4e1e45</t>
  </si>
  <si>
    <t>Minimum seasonal heating system efficiency</t>
  </si>
  <si>
    <t>f616c55d-0ce2-41f0-9ff0-4dc151eefcf4</t>
  </si>
  <si>
    <t>Minimum seasonal energy efficiency of room air conditioners</t>
  </si>
  <si>
    <t>ee49ab31-74a5-4f0e-a554-713117433d24</t>
  </si>
  <si>
    <t>Minimum required heat recovery efficiency</t>
  </si>
  <si>
    <t>1634bc9c-3f39-4ba6-bbf3-fc506a25f0ce</t>
  </si>
  <si>
    <t>Maximum required lighting power density per 100lux</t>
  </si>
  <si>
    <t>c043a281-05ec-4a97-bdd2-abe115833364</t>
  </si>
  <si>
    <t>Area of photovoltaic system</t>
  </si>
  <si>
    <t>029fb0d8-24c3-41dd-b55d-4636fa5b702a</t>
  </si>
  <si>
    <t>Performance ratio of photovoltaic system</t>
  </si>
  <si>
    <t>52827cfb-43c3-417a-a9df-3700269de070</t>
  </si>
  <si>
    <t>Efficiency of photovoltaic panel</t>
  </si>
  <si>
    <t>fdf7dbbf-1806-4c65-a358-5b6774204050</t>
  </si>
  <si>
    <t>Annual electricity generation</t>
  </si>
  <si>
    <t>d3fba217-7937-43c5-af2c-981c71234e8d</t>
  </si>
  <si>
    <t>Weather data file</t>
  </si>
  <si>
    <t>01b74d04-b291-4aca-91b2-834e7890b5d4</t>
  </si>
  <si>
    <t>Incoming natural gas supplier</t>
  </si>
  <si>
    <t>3f10e442-e7ec-4535-9282-6cea53e6a940</t>
  </si>
  <si>
    <t>Exhaust ventilation required</t>
  </si>
  <si>
    <t>6106516f-8cdf-40b5-876f-bb6982f4da44</t>
  </si>
  <si>
    <t>Extract ventilation air rate</t>
  </si>
  <si>
    <t>d2549b37-a2aa-403b-8d1b-a459e58c276f</t>
  </si>
  <si>
    <t>Volume of water storage tank</t>
  </si>
  <si>
    <t>356a0009-92d6-4ecb-8e49-9004deae6097</t>
  </si>
  <si>
    <t>Re-fill period for cold water storage tank</t>
  </si>
  <si>
    <t>caf0c0a4-da7f-4fdf-8488-abf708e3cd79</t>
  </si>
  <si>
    <t>Re-heat period for hot water storage tank</t>
  </si>
  <si>
    <t>7ba32f97-d23f-4dca-8960-ad3b179aa727</t>
  </si>
  <si>
    <t>Annual solar irradiance</t>
  </si>
  <si>
    <t>d6f88020-8dca-4f70-bef5-8413f35bd117</t>
  </si>
  <si>
    <t>Natural ventilation required</t>
  </si>
  <si>
    <t>53bcc92b-3d43-42e9-a552-e13c081f5a58</t>
  </si>
  <si>
    <t>Fluid type</t>
  </si>
  <si>
    <t>11fca00b-ed93-48a6-8a53-04647ea272fc</t>
  </si>
  <si>
    <t>Efficiency</t>
  </si>
  <si>
    <t>2477c99d-edac-4f77-9268-823ec321950e</t>
  </si>
  <si>
    <t>Capacity</t>
  </si>
  <si>
    <t>0f1f2a51-2ae6-44a0-be2e-88336d0af831</t>
  </si>
  <si>
    <t>Location of heat generating equipment</t>
  </si>
  <si>
    <t>9dc681f1-b58e-4057-baa4-a82fa5eae4f1</t>
  </si>
  <si>
    <t>Inlet fluid temperature</t>
  </si>
  <si>
    <t>bb31129d-e755-4d79-a57c-1fe91cff7037</t>
  </si>
  <si>
    <t>Outlet fluid temperature</t>
  </si>
  <si>
    <t>9439b4cb-5a10-40ca-9d5e-54cb58fb65a9</t>
  </si>
  <si>
    <t>Specific fan power</t>
  </si>
  <si>
    <t>d510db55-e41d-4aa6-8996-2000dd5409d5</t>
  </si>
  <si>
    <t>Heat recovery efficiency</t>
  </si>
  <si>
    <t>090d2268-e813-45c6-8871-2d49761b8217</t>
  </si>
  <si>
    <t>Ventilation system control</t>
  </si>
  <si>
    <t>3b305327-7951-48e2-8ea2-7004de28cc79</t>
  </si>
  <si>
    <t>Status</t>
  </si>
  <si>
    <t>dd9dbc62-de90-423b-a0d6-42db7f7b34ee</t>
  </si>
  <si>
    <t>Cooling load benchmark</t>
  </si>
  <si>
    <t>8f640db4-52c7-4809-b329-56165c0df46c</t>
  </si>
  <si>
    <t>Heating load benchmark</t>
  </si>
  <si>
    <t>a31976a7-dae8-4fc5-88a8-5a72c9b19fad</t>
  </si>
  <si>
    <t>Location of cooling plant</t>
  </si>
  <si>
    <t>3f9c37b5-4808-410a-9627-da498e476c17</t>
  </si>
  <si>
    <t>Type of refrigerant</t>
  </si>
  <si>
    <t>bed27abd-2e53-4bd6-a83d-4964e2990eb5</t>
  </si>
  <si>
    <t>Height</t>
  </si>
  <si>
    <t>9454f6bd-7eaf-444a-a02b-cd21aa325152</t>
  </si>
  <si>
    <t>Inward tilt of the vertical</t>
  </si>
  <si>
    <t>e31ccb24-7a8f-4036-b63f-da12d87bc9ab</t>
  </si>
  <si>
    <t>Internal reference</t>
  </si>
  <si>
    <t>b5d20f69-1b9c-4c44-8dd9-73a391c2b687</t>
  </si>
  <si>
    <t>External reference</t>
  </si>
  <si>
    <t>ec4e92a1-cf33-422f-a794-3036723b6a49</t>
  </si>
  <si>
    <t>Quantity of layers</t>
  </si>
  <si>
    <t>180ed72f-2893-4cbc-be92-3f6d39541f84</t>
  </si>
  <si>
    <t>Quantity of glass layers</t>
  </si>
  <si>
    <t>6e5a9245-d695-443c-8af7-28c66df4c087</t>
  </si>
  <si>
    <t>Outer pressure</t>
  </si>
  <si>
    <t>0f3abb45-cb25-4501-a89d-7837d36fa061</t>
  </si>
  <si>
    <t>Inner pressure</t>
  </si>
  <si>
    <t>number </t>
  </si>
  <si>
    <t>23d5b128-7e0c-449d-bb71-48db89fbf282</t>
  </si>
  <si>
    <t>Change in altitude</t>
  </si>
  <si>
    <t>c812b942-90d6-44f5-ab0c-36810b4e0d5f</t>
  </si>
  <si>
    <t>Change in barometric pressure</t>
  </si>
  <si>
    <t>e429fbbf-5c1f-4cdb-9b5e-9ede7dc3b3f4</t>
  </si>
  <si>
    <t>Change in temperature</t>
  </si>
  <si>
    <t>c92ed52c-c169-4417-88ab-1462082079b1</t>
  </si>
  <si>
    <t>Maximum tensile bending stress</t>
  </si>
  <si>
    <t>24318975-fd72-40dd-8fe6-e8eda0d23de2</t>
  </si>
  <si>
    <t>Maximum deflection</t>
  </si>
  <si>
    <t>2feb53eb-8c27-41f4-95e8-1f4b5b56ec4d</t>
  </si>
  <si>
    <t>Temper state</t>
  </si>
  <si>
    <t>b7bd3c97-8cc9-4d5d-ac64-033a4a6c0711</t>
  </si>
  <si>
    <t>Edge treatment</t>
  </si>
  <si>
    <t>916dbe37-7711-4746-a87d-92e48da89dcc</t>
  </si>
  <si>
    <t>Clarity</t>
  </si>
  <si>
    <t>c1489fa6-76b8-49a5-b148-8ca520dec921</t>
  </si>
  <si>
    <t>Layer identification</t>
  </si>
  <si>
    <t>99da51e8-2bc2-47ab-b226-443341f41c26</t>
  </si>
  <si>
    <t>Edge strength modification factor</t>
  </si>
  <si>
    <t>c66d9aca-0aa4-46ec-a31b-843f3cbd186c</t>
  </si>
  <si>
    <t>Load duration modification factor</t>
  </si>
  <si>
    <t>483f321a-e5f0-429f-867b-80d80ecc118f</t>
  </si>
  <si>
    <t>Surface profile modification factor</t>
  </si>
  <si>
    <t>8b617009-1e7c-455e-9ca3-b2c680a11d28</t>
  </si>
  <si>
    <t>Characteristic value of bending strength of annealed glass</t>
  </si>
  <si>
    <t>e607e2bd-90bb-4a7b-b3d6-654fa9c8891a</t>
  </si>
  <si>
    <t>Annealed glass material partial factor</t>
  </si>
  <si>
    <t>6b93171a-020b-49a1-989f-90d65e2f0b3d</t>
  </si>
  <si>
    <t>Design value of bending strength of annealed glass</t>
  </si>
  <si>
    <t>2f3cb77f-d8fe-4f64-ba41-c070673eb949</t>
  </si>
  <si>
    <t>Characteristic value of bending strength of prestressed glass</t>
  </si>
  <si>
    <t>1b1037b6-0e26-4674-bb7f-11b124d08d56</t>
  </si>
  <si>
    <t>Prestressed glass material partial factor</t>
  </si>
  <si>
    <t>15efc696-2569-4361-9ffc-70ba2e6fd7e0</t>
  </si>
  <si>
    <t>Design value of bending strength of prestressed glass</t>
  </si>
  <si>
    <t>b881d00c-d91f-4967-92f7-b9ab88fd93e4</t>
  </si>
  <si>
    <t>Strengthening modification factor</t>
  </si>
  <si>
    <t>b9fd2819-c55f-4b4f-8513-00132f67849b</t>
  </si>
  <si>
    <t>Surface identification</t>
  </si>
  <si>
    <t>b1ae4ab9-0228-4d1b-a7ef-9d8460598471</t>
  </si>
  <si>
    <t>Manufacturer</t>
  </si>
  <si>
    <t>3be28478-0dbd-41fa-9544-4ab3ab34d68d</t>
  </si>
  <si>
    <t>Colour</t>
  </si>
  <si>
    <t>4de4f914-e0f7-48d2-b723-8460d17322eb</t>
  </si>
  <si>
    <t>Thickness of frit from the glass edge</t>
  </si>
  <si>
    <t>98d2f953-3fc9-41a2-8975-aeadd620fa40</t>
  </si>
  <si>
    <t>Edge-seal type</t>
  </si>
  <si>
    <t>7db18fa3-67f7-449b-a458-33ac1ecb03b5</t>
  </si>
  <si>
    <t>Shear transfer coefficient</t>
  </si>
  <si>
    <t>f9908089-d0fb-4bbf-92b2-c630784b531a</t>
  </si>
  <si>
    <t>Clear spacing required</t>
  </si>
  <si>
    <t>df3941b7-bb32-4ca5-b5ad-6858af7e0aef</t>
  </si>
  <si>
    <t>Clear spacing _ minimun</t>
  </si>
  <si>
    <t>d65d7fcc-0738-4eb8-8383-952ab759a2b1</t>
  </si>
  <si>
    <t>Clear spacing _ maximum</t>
  </si>
  <si>
    <t>332e7f2c-9765-4ded-b7bc-b9bee925b6cb</t>
  </si>
  <si>
    <t>Diameters</t>
  </si>
  <si>
    <t>84cf912d-0414-4652-b17e-c3209fe2d559</t>
  </si>
  <si>
    <t>Cover</t>
  </si>
  <si>
    <t>9fd229cb-790b-463a-a651-e62dff6f3b8f</t>
  </si>
  <si>
    <t>Default link diameter</t>
  </si>
  <si>
    <t>fe6df5e9-d056-4e42-ab88-73b1798899e8</t>
  </si>
  <si>
    <t>Characteristic yield strength</t>
  </si>
  <si>
    <t>cafbb269-1541-412c-8660-db8f5c633188</t>
  </si>
  <si>
    <t>Seviceability check</t>
  </si>
  <si>
    <t>6c7c25ec-a986-4d49-bd44-ea13e8d1cba7</t>
  </si>
  <si>
    <t>Utilization _ maximum</t>
  </si>
  <si>
    <t>684e6fce-91e6-48d5-abf7-ee6e35fe9583</t>
  </si>
  <si>
    <t>Match moments at beam intersections</t>
  </si>
  <si>
    <t>e1cb5c03-8078-410d-abc4-1884a08229d8</t>
  </si>
  <si>
    <t>Proposed quantity of bars</t>
  </si>
  <si>
    <t>3527fd72-f6ae-40b3-a9fc-d172cce5c7ea</t>
  </si>
  <si>
    <t>Link spacing</t>
  </si>
  <si>
    <t>9e8f1c1d-c153-4cfe-be4e-5a0948a9592f</t>
  </si>
  <si>
    <t>Link diameter</t>
  </si>
  <si>
    <t>2d0cc575-c626-437b-9fe2-b619be2f6a5f</t>
  </si>
  <si>
    <t>Link offset</t>
  </si>
  <si>
    <t>186a9b27-85ab-4aaa-96e5-4e5e9a3f89bb</t>
  </si>
  <si>
    <t>Service tension</t>
  </si>
  <si>
    <t>5179b8f0-b8f4-41fd-81e2-6c24c35bf5ce</t>
  </si>
  <si>
    <t>Short term fall in temperature</t>
  </si>
  <si>
    <t>6d2b4e53-be13-4419-bc0a-6a64f7229cbc</t>
  </si>
  <si>
    <t>Long term fall in temperature</t>
  </si>
  <si>
    <t>51d752ad-944f-4f50-b276-781d7089c4b5</t>
  </si>
  <si>
    <t>Restraint factor</t>
  </si>
  <si>
    <t>e327f454-31b4-4c90-9b52-c6c9e40e8fe9</t>
  </si>
  <si>
    <t>Co-efficient of thermal expansion</t>
  </si>
  <si>
    <t>d0e67399-547d-4cc5-a848-2f2a24725f1c</t>
  </si>
  <si>
    <t>Width _ maximum</t>
  </si>
  <si>
    <t>d1294f52-acd9-429d-ada2-7fcd13743035</t>
  </si>
  <si>
    <t>Location of moment of force on top bars</t>
  </si>
  <si>
    <t>94d486a2-c680-4ce1-893a-cbc1b1654167</t>
  </si>
  <si>
    <t>Location of moment of force on bottom bars</t>
  </si>
  <si>
    <t>8ec3edf2-1a84-44f3-ad09-8867b146325b</t>
  </si>
  <si>
    <t>Location of shear force on top bars</t>
  </si>
  <si>
    <t>707ea0e6-b8d5-4de1-a3d8-03963b678a2a</t>
  </si>
  <si>
    <t>Location of shear force on bottom bars</t>
  </si>
  <si>
    <t>25477d86-3dee-4ee9-b2c6-0ce1c50016dc</t>
  </si>
  <si>
    <t>Location of torsion force on top bars</t>
  </si>
  <si>
    <t>e56e5966-c6ca-4f19-8579-e15e9b45baaf</t>
  </si>
  <si>
    <t>Location of torsion force on bottom bars</t>
  </si>
  <si>
    <t>7fa8e5be-112e-4ed0-999e-e9145cb344c6</t>
  </si>
  <si>
    <t>Lapping code</t>
  </si>
  <si>
    <t>038b9f8f-f96a-402a-babe-065018f8fe27</t>
  </si>
  <si>
    <t>Tension lap length for top bars</t>
  </si>
  <si>
    <t>fe07e8ea-ab1f-4705-b56e-af48dfe5d9f5</t>
  </si>
  <si>
    <t>Tension lap length for bottom bars</t>
  </si>
  <si>
    <t>346ad570-fb6c-40c8-86c8-a11d3c526970</t>
  </si>
  <si>
    <t>Permanent action</t>
  </si>
  <si>
    <t>6e9d51a9-f999-4eee-8d92-33b54c3cee39</t>
  </si>
  <si>
    <t>Sector</t>
  </si>
  <si>
    <t>af4c4185-d917-4a63-b01c-f668564c5ac8</t>
  </si>
  <si>
    <t>Type of construction</t>
  </si>
  <si>
    <t>f558f9df-1419-45f6-b702-b7d025e99926</t>
  </si>
  <si>
    <t>Cost centre</t>
  </si>
  <si>
    <t>8727f21f-8a63-41f8-9aed-1e3be69769b7</t>
  </si>
  <si>
    <t>Building type</t>
  </si>
  <si>
    <t>a15b6810-1127-40da-99c0-14ce71898c6e</t>
  </si>
  <si>
    <t>Building cost</t>
  </si>
  <si>
    <t>a59774bc-042d-4acf-8e04-e091f6643d00</t>
  </si>
  <si>
    <t>Rating scheme</t>
  </si>
  <si>
    <t>78b0ffc3-06ab-4af0-84db-ea11da22b5f2</t>
  </si>
  <si>
    <t>Rating achieved</t>
  </si>
  <si>
    <t>097ac11b-b8d6-48fa-b3d3-3a11b24a663d</t>
  </si>
  <si>
    <t>Operational carbon B6 for energy use</t>
  </si>
  <si>
    <t>f57743a6-fe67-45f4-b20a-5cd15a0ddf2c</t>
  </si>
  <si>
    <t>Operational carbon B7 for water use</t>
  </si>
  <si>
    <t>aa0cc1af-1edd-4d83-b0b7-39d97223c249</t>
  </si>
  <si>
    <t>Life Cycle Assessment calculation tool</t>
  </si>
  <si>
    <t>9be7158f-5163-42ef-bac4-6d03bef1493a</t>
  </si>
  <si>
    <t>Year of Life Cycle Assessment calculation</t>
  </si>
  <si>
    <t>23f99096-4572-4f04-8ff5-4210080492e3</t>
  </si>
  <si>
    <t>System cost</t>
  </si>
  <si>
    <t>810fe029-132b-4b7c-a4d2-c32c79c072a7</t>
  </si>
  <si>
    <t>Embodied carbon for stages A1-A3 - product</t>
  </si>
  <si>
    <t>6cbf4335-35f7-4a17-b214-d6c3aaa53685</t>
  </si>
  <si>
    <t>Embodied carbon for stage A4 - transport</t>
  </si>
  <si>
    <t>6d1a66fc-022f-464c-b766-6c54b47f2d4b</t>
  </si>
  <si>
    <t>Embodied carbon for stage A5 - construction and installation</t>
  </si>
  <si>
    <t>15bde52f-56ea-4a66-8ab0-22352a5e5093</t>
  </si>
  <si>
    <t>Embodied carbon for stage B1 - use</t>
  </si>
  <si>
    <t>e6d400bf-c2ab-47f6-b4a9-6f4943703cc6</t>
  </si>
  <si>
    <t>Embodied carbon for stage B2 - maintenance</t>
  </si>
  <si>
    <t>3fbdd92b-9787-4d3f-8e03-0539c140bfdb</t>
  </si>
  <si>
    <t>Embodied carbon for stage B3 - repair</t>
  </si>
  <si>
    <t>ab0f4f61-a631-4659-a847-230a16ca29e9</t>
  </si>
  <si>
    <t>Embodied carbon for stage B4 - replacement</t>
  </si>
  <si>
    <t>f30a0bbb-1173-4a22-acfe-cfb387a1f16a</t>
  </si>
  <si>
    <t>Embodied carbon for stage B5 - refurbishment</t>
  </si>
  <si>
    <t>6fc9a402-5d3f-44b1-a1c3-53c2e95edc9b</t>
  </si>
  <si>
    <t>Embodied carbon for stage C1 - deconstruction and demolition</t>
  </si>
  <si>
    <t>d216c4b6-f542-423d-86f7-4e31f4e9bc2c</t>
  </si>
  <si>
    <t>Embodied carbon for stage C2 - material transport</t>
  </si>
  <si>
    <t>de2ebaea-f673-4d2e-b0be-bd22937ed895</t>
  </si>
  <si>
    <t>Embodied carbon for stage C3 - water processing</t>
  </si>
  <si>
    <t>89ca67d1-93c5-49e0-8dfc-087f2ac6e532</t>
  </si>
  <si>
    <t>Embodied carbon for stage C4 - disposal</t>
  </si>
  <si>
    <t>539aa981-ec66-4bb4-b815-c32bc6320fb1</t>
  </si>
  <si>
    <t>Embodied carbon for stage D - beyond building</t>
  </si>
  <si>
    <t>07aee5f4-5202-4589-9194-7db8e0443a9c</t>
  </si>
  <si>
    <t>Total embodied carbon</t>
  </si>
  <si>
    <t>1697fc74-3d6a-4e0e-9d51-74f30acc017d</t>
  </si>
  <si>
    <t>Total operational carbon</t>
  </si>
  <si>
    <t>Table 4.35 Globe valves: approximate values of ζ (taken from Idelchik(2))</t>
  </si>
  <si>
    <t>Type Value of ζ for stated diameter / mm</t>
  </si>
  <si>
    <t>20 40 60 80 100 150 200 300</t>
  </si>
  <si>
    <t>Standard globe valve</t>
  </si>
  <si>
    <t xml:space="preserve"> 8 4.9 — 4 4.1 4.4 4.7 5.4</t>
  </si>
  <si>
    <t>angular dividing walls</t>
  </si>
  <si>
    <t>Angle globe valve — — 2.7 2.4 2.2 1.86 1.65 1.4</t>
  </si>
  <si>
    <t>be220087-5018-4842-8388-c5ccf8575415</t>
  </si>
  <si>
    <t>8dd9a2f3-152f-4227-885a-0a2cb54e89e4</t>
  </si>
  <si>
    <t>e9c4a40c-4c1a-48d5-86fc-5c390a2052f8</t>
  </si>
  <si>
    <t>d53b3948-303b-4611-bf12-da3d6f90d73a</t>
  </si>
  <si>
    <t>7b713b28-b60a-4ce0-bee4-4ac25ff13bbe</t>
  </si>
  <si>
    <t>f7e541b4-d571-49b0-b3c3-443f3fb986a0;98a008b4-1e0a-40f3-870f-909e5abd2472</t>
  </si>
  <si>
    <t>c2947228-383e-423c-9d2a-27ffa9ab0182</t>
  </si>
  <si>
    <t>f7e541b4-d571-49b0-b3c3-443f3fb986a0</t>
  </si>
  <si>
    <t>5353d73a-25bd-492c-a95e-3572c5c1e085</t>
  </si>
  <si>
    <t>218b7d59-7c10-4305-9056-e99e82c72c74</t>
  </si>
  <si>
    <t>223fc654-bec2-4cbb-9089-c6123c77082f</t>
  </si>
  <si>
    <t>fa2db2a3-091c-4855-87cc-86b3233a54e8</t>
  </si>
  <si>
    <t>21d49354-ab58-442d-8b32-c7a2ee4bed7f</t>
  </si>
  <si>
    <t>98a008b4-1e0a-40f3-870f-909e5abd2472;f7e541b4-d571-49b0-b3c3-443f3fb986a0</t>
  </si>
  <si>
    <t>5928e8be-da7c-4e7e-9782-ff40862e8e99</t>
  </si>
  <si>
    <t>e08a455d-e6a0-4f4f-b795-a40f062795e7</t>
  </si>
  <si>
    <t>828190da-38b9-4f53-9a15-aa1f079e3c0d;baed1867-30f0-4432-88bf-faefbe3b440e</t>
  </si>
  <si>
    <t>0eedbdc7-96a3-4956-a0ba-1025fa83644e</t>
  </si>
  <si>
    <t>2e0acd14-dff0-444a-b671-5a833021bbc6</t>
  </si>
  <si>
    <t>828190da-38b9-4f53-9a15-aa1f079e3c0d</t>
  </si>
  <si>
    <t>2a57078e-d36d-411c-9b48-3221b93260fb</t>
  </si>
  <si>
    <t>3f20eb12-84c0-4cad-a10f-c52e146aafbb</t>
  </si>
  <si>
    <t>5caa3057-7892-4026-b37c-4329f7af1026</t>
  </si>
  <si>
    <t>084dc03a-81e9-4eed-af47-3047d9700a7e</t>
  </si>
  <si>
    <t>18755445-a08c-4ddf-bdd4-c09fb9e4d628</t>
  </si>
  <si>
    <t>b1894e6b-bfbf-4069-a5e1-b26e44f1c3a5</t>
  </si>
  <si>
    <t>103e6d07-fef3-493d-9008-04cda5baf38a</t>
  </si>
  <si>
    <t>c682d3d5-6938-4ea1-94be-ea5fbf2fb27a</t>
  </si>
  <si>
    <t>d168b871-e957-496d-ab08-2c46d351eded</t>
  </si>
  <si>
    <t>fc9a8180-7a21-4501-9b7e-697eb4bed6cd</t>
  </si>
  <si>
    <t>581894b1-4808-4a49-a865-cb42701a93e5</t>
  </si>
  <si>
    <t>62c9af07-8d38-4175-bd20-339ca8d68852</t>
  </si>
  <si>
    <t>6a4cec57-6ba6-4f06-9e96-5f9e07dddace</t>
  </si>
  <si>
    <t>223d73e7-36e9-4607-89d5-48d5825341e0</t>
  </si>
  <si>
    <t>579a8ed9-473c-42ec-844f-d8ed85e770af</t>
  </si>
  <si>
    <t>59667ffc-e2fd-4462-b934-e769eb276be0</t>
  </si>
  <si>
    <t>ce4e432c-d4b1-4405-82f2-565d7455a8b8</t>
  </si>
  <si>
    <t>f43a2bf2-cf6b-4be7-83d9-065452b91d8b</t>
  </si>
  <si>
    <t>9f5917c2-fc61-4dcf-94c8-0b7a2f60d452</t>
  </si>
  <si>
    <t>9efca848-28a3-4cab-b663-ea0ff209079b</t>
  </si>
  <si>
    <t>d9f913bf-cb8c-464e-9742-72964a06a406</t>
  </si>
  <si>
    <t>9e2f42de-604a-44d4-9b35-a3b9ec275f0a</t>
  </si>
  <si>
    <t>f701c0c3-f21b-403a-acb4-8ddd4434963d</t>
  </si>
  <si>
    <t>a20be450-9676-41b0-8a4c-de6926e64db0</t>
  </si>
  <si>
    <t>e896d959-bab8-4fe3-bd7d-546feae84aa6</t>
  </si>
  <si>
    <t>898773ee-5726-405e-b755-50db7754d74b</t>
  </si>
  <si>
    <t>c1c6273c-8d8a-41db-bf9d-50d825acf48c</t>
  </si>
  <si>
    <t>ca9aa26f-3566-4b7d-aa71-a4f9747fa657</t>
  </si>
  <si>
    <t>2c3fd7cd-5978-4077-946c-164b4c04c2d4</t>
  </si>
  <si>
    <t>8663e39c-6c74-4544-875b-2b29760f5aa5</t>
  </si>
  <si>
    <t>62709a2a-a5f2-4192-b80d-b3a802938cc3</t>
  </si>
  <si>
    <t>ccd3eeff-39f8-4eed-85bb-6a966da43f51</t>
  </si>
  <si>
    <t>71dfd5bb-c9af-460a-93ae-8172ee93ebc9</t>
  </si>
  <si>
    <t>efc98f56-a196-4e8e-a5bc-cabd93a5f3bd</t>
  </si>
  <si>
    <t>f0e6383f-9fa6-4d10-a6cf-4de8a0309cb9</t>
  </si>
  <si>
    <t>71a2364f-6429-47f7-9639-3f00a58d20d1</t>
  </si>
  <si>
    <t>b5608c79-dbf7-47ae-ad48-f0bee37f9932</t>
  </si>
  <si>
    <t>1645f735-bd4f-495e-a04e-7e6cb1a289bc</t>
  </si>
  <si>
    <t>0b167b00-64bb-4761-b176-4dd949740cd2</t>
  </si>
  <si>
    <t>e13735c1-f719-4f11-a10c-f2ef8990dfba</t>
  </si>
  <si>
    <t>0ce8fd95-3bbf-4a9c-a47c-96f02887d04b</t>
  </si>
  <si>
    <t>fc75569b-0ea0-4d5f-80a5-3a962b4ec0a2</t>
  </si>
  <si>
    <t>58cbb4a3-b0fa-4007-a676-d914a6697c0e</t>
  </si>
  <si>
    <t>bd109a1d-2f96-42a8-af5b-8825ffd3fbbf</t>
  </si>
  <si>
    <t>36a5617f-2490-4f53-a41b-a6c4a30ed9c3</t>
  </si>
  <si>
    <t>a6175ead-d3ef-4738-b09c-2f1b690b9ef2</t>
  </si>
  <si>
    <t>a96970b8-900f-4894-88eb-0915d409ad86</t>
  </si>
  <si>
    <t>3feaaa8a-2371-4d24-9cdf-5defa30fb555</t>
  </si>
  <si>
    <t>022d396b-02c5-402b-aad2-b7d761045160</t>
  </si>
  <si>
    <t>ed4505d3-7c56-4252-8411-0e809082a9e2</t>
  </si>
  <si>
    <t>bf60de25-204a-45e6-a406-5d1f73a604d0</t>
  </si>
  <si>
    <t>a1f5b7b5-b6da-43bd-abd2-5ecec9dd37f0</t>
  </si>
  <si>
    <t>752fa36c-b45a-4022-a53d-6daf2ed910cd</t>
  </si>
  <si>
    <t>3b45c651-b8fe-4a16-b475-5684997e7694</t>
  </si>
  <si>
    <t>43fd6731-992c-4e61-9a97-ce1d9d83dfb4</t>
  </si>
  <si>
    <t>f08947fd-70c4-4f90-a003-c29428a40fde</t>
  </si>
  <si>
    <t>5f3d59e9-1276-4acd-8ebd-a7d32e36f28a</t>
  </si>
  <si>
    <t>6ca5266c-bc96-4514-a7fe-45a83be59391</t>
  </si>
  <si>
    <t>e32e1940-786d-4be7-9a4a-71c28c3ae226</t>
  </si>
  <si>
    <t>01697ff8-61e4-4c2b-aa8e-35f254b1d29d</t>
  </si>
  <si>
    <t>dbd5427e-604a-4f75-ba2e-ec94b21879fc</t>
  </si>
  <si>
    <t>5d614c15-4cf8-40f4-952b-e0216bd1f377</t>
  </si>
  <si>
    <t>994e6cb0-ff1c-4cad-b98a-09773c482124</t>
  </si>
  <si>
    <t>55c283fb-8cea-45ea-ab2c-8f1090c1c6db</t>
  </si>
  <si>
    <t>013cf6bb-6faf-4c16-a96f-313b41bd888c</t>
  </si>
  <si>
    <t>1a84a363-f55f-4e94-bb3b-849f14bbcaf0</t>
  </si>
  <si>
    <t>bc16875e-ead0-4e35-b1ee-3e3889efc40e</t>
  </si>
  <si>
    <t>71bf4530-376c-41e7-817a-5b9b7d183786</t>
  </si>
  <si>
    <t>8bb4511f-42ed-49cf-9025-16e87661db11</t>
  </si>
  <si>
    <t>5d7508be-e1e0-4bf8-af9c-91766febdbb2</t>
  </si>
  <si>
    <t>df13654f-7dbc-427b-90a1-c31b4c7ee080</t>
  </si>
  <si>
    <t>ff16c165-452f-4ccb-9892-4d57b0d523d8</t>
  </si>
  <si>
    <t>68b68511-9c37-4f39-a81e-95ed9dceb836</t>
  </si>
  <si>
    <t>acfa72b5-12c6-4883-b3cb-470118e8489d</t>
  </si>
  <si>
    <t>777045f7-6cae-464b-b4b2-5a5fb180a9dc</t>
  </si>
  <si>
    <t>a0f172be-4f1b-436b-a57a-05d5e732a5ee</t>
  </si>
  <si>
    <t>59201e9e-1ac5-4da7-90c4-d3598fa1845b</t>
  </si>
  <si>
    <t>b2b8b225-6c74-425a-81ac-6d7e25a90f04</t>
  </si>
  <si>
    <t>5779fbde-05df-4fe6-9d3a-82a66b653765</t>
  </si>
  <si>
    <t>b0485717-c05b-4548-9e70-b88a3847f409</t>
  </si>
  <si>
    <t>0c195c46-97a0-4084-83dc-8fdba5fad7d2</t>
  </si>
  <si>
    <t>782f2d45-b7e6-407e-9df7-89bb32a1ae09</t>
  </si>
  <si>
    <t>5b274307-492b-4932-8404-5bdd7da3665e</t>
  </si>
  <si>
    <t>43708ce3-95c9-4f5b-b124-d8884f8aea2e</t>
  </si>
  <si>
    <t>5ae8b7da-4fa5-431e-9100-ba9037060deb</t>
  </si>
  <si>
    <t>c1b08fc4-42cb-4836-8fe9-7fd2d20e368d</t>
  </si>
  <si>
    <t>95ed9b32-391c-454f-93c6-6f73fdc86d6a</t>
  </si>
  <si>
    <t>34b196f9-80d3-45b9-b2c6-a7c4207870d9</t>
  </si>
  <si>
    <t>0d5a1903-2624-4e3a-a974-2406847cd4c7</t>
  </si>
  <si>
    <t>6485b522-ed3f-465b-bf8a-3f9ad68a5e2b</t>
  </si>
  <si>
    <t>3e73fc9e-e516-4baf-8645-68f14f6b845a</t>
  </si>
  <si>
    <t>fb865883-3c47-4828-8ba8-b3e7c25e4631</t>
  </si>
  <si>
    <t>746fb4e8-fa93-4eb2-99cb-0a2131dc92bd</t>
  </si>
  <si>
    <t>ac80d780-f029-4a15-aff7-d40595589afd</t>
  </si>
  <si>
    <t>4d4f04bf-74c3-43c0-afc1-c8a7880176bf</t>
  </si>
  <si>
    <t>30705225-f485-4c18-a8e4-857f9e796b0e</t>
  </si>
  <si>
    <t>9cb4bd08-887d-4263-9006-02aeb407b175</t>
  </si>
  <si>
    <t>04627beb-27c7-4972-9946-dde61f457053</t>
  </si>
  <si>
    <t>72f44606-51f9-40f3-8fba-e90c7c3e4b7a</t>
  </si>
  <si>
    <t>2cacfeb8-99fa-4d19-b34e-409294826b8e</t>
  </si>
  <si>
    <t>8798c4d2-5ff8-43a5-b88a-ea7a07f870c9</t>
  </si>
  <si>
    <t>238ca64a-f08b-480f-bae5-84064bdde6d1</t>
  </si>
  <si>
    <t>704f058c-aa3a-44b1-926e-59050804c9d4</t>
  </si>
  <si>
    <t>bb1a206f-69a2-4759-b458-e06e3c140655</t>
  </si>
  <si>
    <t>40b384a4-4fd5-4e40-988c-1184c177697e</t>
  </si>
  <si>
    <t>af23de9e-947b-436e-8a88-7dd9f9651cf5</t>
  </si>
  <si>
    <t>19bcd95f-79b4-4ab3-8095-76b418c1a1cb</t>
  </si>
  <si>
    <t>4bf5b87e-b8a3-4e47-8074-b18db74ab427</t>
  </si>
  <si>
    <t>a923a996-c18a-401b-9b30-2824fa30583c</t>
  </si>
  <si>
    <t>f7a5ff15-dd83-417c-808f-e87a192d53e0</t>
  </si>
  <si>
    <t>899dbae3-8ad1-4e02-b02a-00fb9acba6c4</t>
  </si>
  <si>
    <t>7784977b-b93d-4797-80f8-e510a42df53a</t>
  </si>
  <si>
    <t>15484a47-9587-47d8-a28e-77d32f0444e6</t>
  </si>
  <si>
    <t>ec3e9676-1404-4283-aea8-490ba7f06591</t>
  </si>
  <si>
    <t>8985835c-9ee3-4f31-957d-184a5c4d498d</t>
  </si>
  <si>
    <t>1bfe8629-9a67-4c55-8cf1-7503e666f428</t>
  </si>
  <si>
    <t>a16bc327-4293-417f-b0b4-36edb5d2a70b</t>
  </si>
  <si>
    <t>17c3f012-3cd2-40be-81b8-889cff4cbe7e</t>
  </si>
  <si>
    <t>6d50519e-1fbd-4c9d-8ea0-fbfe651e05d9</t>
  </si>
  <si>
    <t>af9eac34-4eca-430c-8e29-5356a952f68f</t>
  </si>
  <si>
    <t>51b912d4-d512-4680-8295-07c3c73d56f0</t>
  </si>
  <si>
    <t>07b948cf-575a-4831-9242-47cd3e9d71ef</t>
  </si>
  <si>
    <t>b38bfecc-ac3d-4e06-881f-2f2f933eda3a</t>
  </si>
  <si>
    <t>60eda3f7-274f-45ee-b29d-a22f8eedcf7c</t>
  </si>
  <si>
    <t>159d5ca5-40e7-44a5-addc-97d0ed2f5434</t>
  </si>
  <si>
    <t>fb1603e1-d7f3-4089-b92b-351591f7b1a3</t>
  </si>
  <si>
    <t>42d32fc9-c9d0-43d4-b754-6bf4a9e34031</t>
  </si>
  <si>
    <t>a1fcd61a-11f9-4e20-bcc0-1d476a4c5adc</t>
  </si>
  <si>
    <t>e9c62f0d-d1a4-4547-be17-309ae9295acc</t>
  </si>
  <si>
    <t>39952f4f-4117-4125-a8df-a3ccbd503dac</t>
  </si>
  <si>
    <t>ab21d339-f2fd-4b9e-8dde-68d8f3247e6f</t>
  </si>
  <si>
    <t>2d4729ee-e7e4-4c2a-aba1-0858fade2b0f</t>
  </si>
  <si>
    <t>fdfbb936-4815-4d4e-97bc-b1e9d3196ddc</t>
  </si>
  <si>
    <t>639c9db8-2349-4fe4-8589-8481400d6e8d</t>
  </si>
  <si>
    <t>fee18754-8507-4650-8726-b544be2d506b</t>
  </si>
  <si>
    <t>bced5c7b-0a70-4a17-a697-d3b94508d84b</t>
  </si>
  <si>
    <t>fe0fe6d2-5aa3-4ee9-b1d5-78731d58fbb7</t>
  </si>
  <si>
    <t>73c13d45-3d49-436e-a778-2154b203a9c6</t>
  </si>
  <si>
    <t>466dcaf8-87e0-45bb-b04b-72ee60d34294</t>
  </si>
  <si>
    <t>f137a509-125a-4048-8d95-7a682b7fb177</t>
  </si>
  <si>
    <t>9591b1fa-a0b6-4218-96fb-4035bac92f00</t>
  </si>
  <si>
    <t>385ff8a3-e952-458f-aeb6-b935b2978daa</t>
  </si>
  <si>
    <t>957978ff-180f-4c13-868e-2616bbec29ef</t>
  </si>
  <si>
    <t>21f1b460-08f8-4e4a-a44e-208de946e4a7</t>
  </si>
  <si>
    <t>0bdc73f2-6775-4fdd-8087-7001f55965e6</t>
  </si>
  <si>
    <t>5b9449ac-274d-43dd-8bbc-aba703da2205</t>
  </si>
  <si>
    <t>c5e987c4-7e70-46a4-9447-539e426e004b</t>
  </si>
  <si>
    <t>0fd72cf6-512c-4b30-9890-d717c566fbe6</t>
  </si>
  <si>
    <t>a7a49966-072a-4357-b05b-c09da1aee00b</t>
  </si>
  <si>
    <t>81fc9ca5-6298-4b82-be86-c2c68cfe22c2</t>
  </si>
  <si>
    <t>c0780c74-3516-4b7f-ada2-286e02a2c4c9</t>
  </si>
  <si>
    <t>3cc1b802-e90c-4751-a15b-32fdf929ffc2</t>
  </si>
  <si>
    <t>fcba9d57-83e0-4b54-a1f0-465f4c37f8a6</t>
  </si>
  <si>
    <t>dd655306-9140-4cfa-9e4e-cd5725fc7ad8</t>
  </si>
  <si>
    <t>fe351c56-e5d2-4614-9874-a77fea5fb3a7</t>
  </si>
  <si>
    <t>e01681fe-3799-4378-a35c-552e1fc9bafb</t>
  </si>
  <si>
    <t>36b40d13-174e-400c-9612-4aa6d922b06d</t>
  </si>
  <si>
    <t>f3c97bcd-6949-4dbc-bdc3-86360a52ce84</t>
  </si>
  <si>
    <t>c01a9242-9b89-415c-9b68-4407ce71dff9</t>
  </si>
  <si>
    <t>f57a3c00-2dad-4c4a-b655-1f5a51ed3513</t>
  </si>
  <si>
    <t>42217f51-46d6-41b5-81f8-4931049ff1e8</t>
  </si>
  <si>
    <t>046371c6-aaf6-4621-88bc-bda74b906d95</t>
  </si>
  <si>
    <t>9c79ebd1-a23e-4946-9b97-98ff144e1584</t>
  </si>
  <si>
    <t>e4259285-ecd0-452b-8e1d-32ff03021176</t>
  </si>
  <si>
    <t>3d69cb43-8754-4f8c-b76e-249a6edd4fe1</t>
  </si>
  <si>
    <t>291e11c9-9185-4412-8ced-2c3770c0bc8a</t>
  </si>
  <si>
    <t>6ef368d8-ef5e-4d16-91e1-2e7159cdfbd9</t>
  </si>
  <si>
    <t>2d547254-593a-4936-a5bb-d7c6a8f078f6</t>
  </si>
  <si>
    <t>10da27be-2225-4799-8b66-12667695be71</t>
  </si>
  <si>
    <t>ac14c81b-cdf5-466e-9531-24b3d2071ca3</t>
  </si>
  <si>
    <t>d4000f4e-161c-4c66-b35a-bd7bb884bb95</t>
  </si>
  <si>
    <t>53f657dc-596d-11eb-ae93-0242ac130002</t>
  </si>
  <si>
    <t>8ffe9fe1-ce21-4223-827d-5e4f9d53c02d</t>
  </si>
  <si>
    <t>3efcfefc-7647-4629-a62e-aebcc3e8ecef</t>
  </si>
  <si>
    <t>b373e7ff-0ff2-4e6a-b0e9-71483cd10723</t>
  </si>
  <si>
    <t>384d7362-0eaf-4087-8464-c9da6bc5714b</t>
  </si>
  <si>
    <t>9dab489a-4216-464d-bc82-7ae85fac2872</t>
  </si>
  <si>
    <t>d72175e0-2882-4778-9565-346246e9eda6</t>
  </si>
  <si>
    <t>17b32aca-63c9-45e1-8123-0e35db0cbee5</t>
  </si>
  <si>
    <t>c639aaed-4170-45be-9f91-82dc1e4b658a</t>
  </si>
  <si>
    <t>250286da-0b86-49da-a255-b71f3cec69aa</t>
  </si>
  <si>
    <t>61088680-df36-4aec-b5d9-adf527b1de32</t>
  </si>
  <si>
    <t>02166a03-2d29-45d0-b241-e6876822bc32</t>
  </si>
  <si>
    <t>12d22cbc-17ed-4fd4-89fd-1f0224a244be</t>
  </si>
  <si>
    <t>b4dd33ff-5f0e-48c2-bd80-3af377988436</t>
  </si>
  <si>
    <t>c3b26084-0a89-4596-9d08-098de00cc131</t>
  </si>
  <si>
    <t>48af54be-1139-489c-9476-bfc6ea8483f7</t>
  </si>
  <si>
    <t>14da220f-c3e8-4e93-9da5-eece11bcefb4</t>
  </si>
  <si>
    <t>cdef7792-76a9-4f4f-abeb-d0ea8438ef93</t>
  </si>
  <si>
    <t>c52c21ce-39ef-4257-a70c-2db557e9b7e5</t>
  </si>
  <si>
    <t>07ea98ce-d3c8-4a4e-a4a5-53372fa76b51</t>
  </si>
  <si>
    <t>340ac93d-2be9-4793-a412-01e5eb3857c4</t>
  </si>
  <si>
    <t>6b62c540-070b-4b53-85ae-f7f76abd5ac5</t>
  </si>
  <si>
    <t>95e25642-c45f-4933-863f-d5c6e9195cfe</t>
  </si>
  <si>
    <t>612b3b4f-83ca-4cdc-bb0b-afcac4593eff</t>
  </si>
  <si>
    <t>302dced7-fd9e-4da0-94c7-d14f7fca3747</t>
  </si>
  <si>
    <t>57d112b6-09c5-4296-b843-610d4becb664</t>
  </si>
  <si>
    <t>a0d75d55-0440-4c19-a102-5b4224fa9fd5</t>
  </si>
  <si>
    <t>bcf91240-d967-4f17-9d04-4ce4692091bf</t>
  </si>
  <si>
    <t>6ac46e0f-f4e3-40da-a713-9290f14fb4f1</t>
  </si>
  <si>
    <t>558f3b23-3b65-41a8-83ad-5163577e5cae</t>
  </si>
  <si>
    <t>4319c8be-919c-4eeb-a25c-2d6e2a041257</t>
  </si>
  <si>
    <t>ab7ec9af-3074-44d7-ab36-3dbcc75125b5</t>
  </si>
  <si>
    <t>9d68a90f-6bfa-4d50-81d3-e46e3c244541</t>
  </si>
  <si>
    <t>dd40da63-7443-46f1-a399-1e1ce77651be</t>
  </si>
  <si>
    <t>21751a1d-ea94-407f-b81f-de5b1030b438</t>
  </si>
  <si>
    <t>7c7ef9d8-9bd8-4f62-b1eb-81f3f2b3f637</t>
  </si>
  <si>
    <t>6d174e95-5e67-41b4-a8de-dbca48da2d85</t>
  </si>
  <si>
    <t>a6a396fd-9c8d-4616-8839-0280c98ae1b4</t>
  </si>
  <si>
    <t>ac6a431c-3376-4ae9-927f-860ba4cc194e</t>
  </si>
  <si>
    <t>f7979d71-2c92-49a4-96f2-7a337b6d705e</t>
  </si>
  <si>
    <t>e4b4a945-f89d-4437-8166-866f6f88f444</t>
  </si>
  <si>
    <t>d8e7604b-785c-43fa-a8e8-9b20296d4372</t>
  </si>
  <si>
    <t>9909237a-4f11-44e0-9a43-fbc5096f9163</t>
  </si>
  <si>
    <t>aa8d5bf7-cacd-4317-9b41-8e8845551f62</t>
  </si>
  <si>
    <t>a96f6898-6c01-4c77-ac5a-b99fca716dc1</t>
  </si>
  <si>
    <t>bd296434-9687-4f34-bdbd-3e0fadc6434a</t>
  </si>
  <si>
    <t>95b81c5b-e8f9-447c-85b9-fc01045ab179</t>
  </si>
  <si>
    <t>8b2564d7-5c32-4cbd-a118-8d57376f6c69</t>
  </si>
  <si>
    <t>55acfcfb-ff12-42d1-b8c7-03d3199fae54</t>
  </si>
  <si>
    <t>912cf0a8-8360-469d-a24f-5b3a31120764</t>
  </si>
  <si>
    <t>9b1ef56b-2503-4858-95e3-b5a2858bdae7</t>
  </si>
  <si>
    <t>04f49fe8-135b-4b2f-aed1-cb73a349ad6f</t>
  </si>
  <si>
    <t>33316ab5-6a8b-489e-8f28-664c81702db5</t>
  </si>
  <si>
    <t>a9f95042-19ca-44bf-98f4-a4177b6c0d02</t>
  </si>
  <si>
    <t>e044380f-dd13-48ea-9c81-b3644e4ad748</t>
  </si>
  <si>
    <t>fb18b103-6702-4d24-a94c-58ba0a676017</t>
  </si>
  <si>
    <t>d74316bc-7c3a-492e-a933-b8e15286704b</t>
  </si>
  <si>
    <t>29a40a0f-bf1d-40b0-b69c-33a5ce7e4cb1</t>
  </si>
  <si>
    <t>d400a008-ec93-4f73-bed5-564b538eedab</t>
  </si>
  <si>
    <t>1a17a044-9ad9-4473-8744-c2f1797373cd</t>
  </si>
  <si>
    <t>21168eb6-684c-4a5f-a83c-88ca53f4df64</t>
  </si>
  <si>
    <t>9fec5ca7-a583-47f5-abc8-c504cd0f0daf</t>
  </si>
  <si>
    <t>47fea44b-a363-488a-ab64-803d8fbbfc7e</t>
  </si>
  <si>
    <t>03af8cb5-4c60-4cae-8266-4ae926ec0e6f</t>
  </si>
  <si>
    <t>bf073178-dd4e-4c99-ab28-bd6739087527</t>
  </si>
  <si>
    <t>93737e87-c350-4469-857c-df37409f6931</t>
  </si>
  <si>
    <t>262228f8-25dc-4f27-a40f-c85aef9a68f9</t>
  </si>
  <si>
    <t>020a4053-b6b5-4985-8517-0947ba297f16</t>
  </si>
  <si>
    <t>81c8a873-b86a-4282-9e38-3864956b0ab1</t>
  </si>
  <si>
    <t>230343fe-4c78-46cb-aafb-f813ec410e74</t>
  </si>
  <si>
    <t>fd8bccbf-8351-4422-a83f-1cb30da68def</t>
  </si>
  <si>
    <t>86af2559-af86-4272-bc0f-61ff24ac2d4f</t>
  </si>
  <si>
    <t>acdc1c31-7d39-401a-96f0-3da5f3c527c5</t>
  </si>
  <si>
    <t>7fa04dc8-e0eb-4b4b-a0f2-b2b188d88db3</t>
  </si>
  <si>
    <t>8d1cba6b-4bd9-42e7-b49b-23e23ac75f9f</t>
  </si>
  <si>
    <t>0524e15f-44ce-4e5c-8a78-4926d960a6f7</t>
  </si>
  <si>
    <t>84a80ff4-98c5-4337-964f-80968578ac6f</t>
  </si>
  <si>
    <t>8295898c-8bc0-4f60-9187-3cf40e55ea45</t>
  </si>
  <si>
    <t>045eee81-b505-41f1-99ae-28da73da5994</t>
  </si>
  <si>
    <t>3e8278d5-ea3d-470d-bb88-bd8e180f56db</t>
  </si>
  <si>
    <t>069a2e19-33fa-41ae-acb9-c1fdbd68fb18</t>
  </si>
  <si>
    <t>0db60d90-a3ad-4b21-9b5c-8c61c4c2985b</t>
  </si>
  <si>
    <t>bd2d90c0-185f-485d-9004-daad2b81cef4</t>
  </si>
  <si>
    <t>0ead0473-15ac-4cfa-a7c6-ba70b032b9e0</t>
  </si>
  <si>
    <t>8338f7e8-de74-41ee-ac19-169312df6cb0</t>
  </si>
  <si>
    <t>d4825c40-d6f5-497b-847c-ac717ecd5a42</t>
  </si>
  <si>
    <t>parameter_type.csv</t>
  </si>
  <si>
    <t>unit_parameter_type.csv</t>
  </si>
  <si>
    <t>unit.csv</t>
  </si>
  <si>
    <t>asset_parameter_link.csv</t>
  </si>
  <si>
    <t>parameter.csv</t>
  </si>
  <si>
    <t>parameter_value_string.csv</t>
  </si>
  <si>
    <t>parmaeter_value_number.csv</t>
  </si>
  <si>
    <t>pushed</t>
  </si>
  <si>
    <t>parameter_value_boolean.csv</t>
  </si>
  <si>
    <t>parameter_value_revision_link</t>
  </si>
  <si>
    <t>parameter_revision.csv</t>
  </si>
  <si>
    <t>parameter_revision_parameter_link</t>
  </si>
  <si>
    <t>source.csv</t>
  </si>
  <si>
    <t>source_type.csv</t>
  </si>
  <si>
    <t>tag.csv</t>
  </si>
  <si>
    <t>tag_link.csv</t>
  </si>
  <si>
    <t>tag_type.csv</t>
  </si>
  <si>
    <t>qa_record</t>
  </si>
  <si>
    <t>unit_id</t>
  </si>
  <si>
    <t>parameter_type_id</t>
  </si>
  <si>
    <t>default</t>
  </si>
  <si>
    <t>~id</t>
  </si>
  <si>
    <t>~from</t>
  </si>
  <si>
    <t>~to</t>
  </si>
  <si>
    <t>~label</t>
  </si>
  <si>
    <t>parameter_type_id:UUID</t>
  </si>
  <si>
    <t>item_type</t>
  </si>
  <si>
    <t>project_id:UUID</t>
  </si>
  <si>
    <t>parameter_categories:UUID[]</t>
  </si>
  <si>
    <t>disciplines:UUID[]</t>
  </si>
  <si>
    <t>reports:UUID[]</t>
  </si>
  <si>
    <t>calculations:UUID[]</t>
  </si>
  <si>
    <t>parameter_Set_instance_id</t>
  </si>
  <si>
    <t>created_at:Date</t>
  </si>
  <si>
    <t>created_by:String</t>
  </si>
  <si>
    <t>parameter_type_name:String</t>
  </si>
  <si>
    <t>value:String</t>
  </si>
  <si>
    <t>unit_id:UUID</t>
  </si>
  <si>
    <t>source_id:UUID</t>
  </si>
  <si>
    <t>location_in_source:UUID</t>
  </si>
  <si>
    <t>comment:UUID</t>
  </si>
  <si>
    <t>status:String</t>
  </si>
  <si>
    <t>source_type_id</t>
  </si>
  <si>
    <t>title</t>
  </si>
  <si>
    <t>reference</t>
  </si>
  <si>
    <t>time</t>
  </si>
  <si>
    <t>date_day</t>
  </si>
  <si>
    <t>date_month</t>
  </si>
  <si>
    <t>date_year</t>
  </si>
  <si>
    <t>url</t>
  </si>
  <si>
    <t>reference_id</t>
  </si>
  <si>
    <t>reference_table</t>
  </si>
  <si>
    <t>reference_url</t>
  </si>
  <si>
    <t>visible</t>
  </si>
  <si>
    <t>tag_type_id</t>
  </si>
  <si>
    <t>global_tag</t>
  </si>
  <si>
    <t>tag_id</t>
  </si>
  <si>
    <t>type_id</t>
  </si>
  <si>
    <t>comment_id</t>
  </si>
  <si>
    <t>created_at</t>
  </si>
  <si>
    <t>created_by</t>
  </si>
  <si>
    <t>scope</t>
  </si>
  <si>
    <t>03252527-2667-4a4a-8f2f-c124233b6847</t>
  </si>
  <si>
    <t>9e8a0a34-e814-484e-8c87-2d8d72a0aeb4</t>
  </si>
  <si>
    <t>asset_parameter_link</t>
  </si>
  <si>
    <t>parameter</t>
  </si>
  <si>
    <t>d1f96189-d802-e811-810c-005056b57459</t>
  </si>
  <si>
    <t>533690f6-86e1-4225-a7e2-885f41df7665</t>
  </si>
  <si>
    <t>2021-06-11T09:21:32</t>
  </si>
  <si>
    <t>Tony.Park@Arup.com</t>
  </si>
  <si>
    <t>b27b8677-77ff-48b5-a325-adbbede27b1b</t>
  </si>
  <si>
    <t>parameter_value</t>
  </si>
  <si>
    <t>18738014-6daa-4122-912c-d3e5d714f369</t>
  </si>
  <si>
    <t>370056e9-6f36-4b3e-8b31-a3b1f9a6223b</t>
  </si>
  <si>
    <t>7ec6ffb2-4962-40b3-8881-ddb27c8131fa</t>
  </si>
  <si>
    <t>8e97e911-4624-41b3-8775-4c3ca14076a9</t>
  </si>
  <si>
    <t>3dc8a340-3ce2-4319-a396-2cd81cb9fc7f</t>
  </si>
  <si>
    <t>d131d323-fcf5-46c2-b132-51f4809eed16</t>
  </si>
  <si>
    <t>e915d795-f15d-4219-91ad-4c343320677d</t>
  </si>
  <si>
    <t>12bf92fa-1c6b-40c1-9108-d06a1efdbcf2</t>
  </si>
  <si>
    <t>4204321b-2cd6-4da7-871f-4ab13acab93b</t>
  </si>
  <si>
    <t>8c6923e6-d5d7-4b61-b6e7-cf9f6463638c</t>
  </si>
  <si>
    <t>parameter_revision</t>
  </si>
  <si>
    <t>answered</t>
  </si>
  <si>
    <t>e2ea886c-a8fb-46a0-a87f-8e0b0e0ca036</t>
  </si>
  <si>
    <t>987f7941-ed2b-4dfb-bd22-3608d413943f</t>
  </si>
  <si>
    <t>3169ba8f-d474-4ee3-8891-09817a03b196</t>
  </si>
  <si>
    <t>doc title 1</t>
  </si>
  <si>
    <t>doc ref 1</t>
  </si>
  <si>
    <t>https://projects.intranet.arup.com/?layout=projects.proj.view&amp;jp=OA&amp;jn=24454200</t>
  </si>
  <si>
    <t>1a349b70-4950-e711-8104-005056b57459</t>
  </si>
  <si>
    <t>project</t>
  </si>
  <si>
    <t>ddb-dev.arup.com/api/project</t>
  </si>
  <si>
    <t>f18d3070-dae5-4386-996e-9c70d796e558</t>
  </si>
  <si>
    <t>Team</t>
  </si>
  <si>
    <t>342781ef-92cc-40ee-b936-71ee1118810d</t>
  </si>
  <si>
    <t>ddb.arup.com/api/parameters</t>
  </si>
  <si>
    <t>Parameter Category</t>
  </si>
  <si>
    <t>3b982a55-c2c2-40a8-bac9-699ebd830e3d</t>
  </si>
  <si>
    <t>f3f25a90-5caa-459a-ab8b-ab0a4dc20e42</t>
  </si>
  <si>
    <t>709c8db1-fc5b-4e9e-bb0a-f520c7e6a888</t>
  </si>
  <si>
    <t>https://ddb-dev.arup.com/api/parameters/d9e86e1f-39db-4db1-9a11-c575206febfb/revisions</t>
  </si>
  <si>
    <t>2018-05-09T08:38:24Z</t>
  </si>
  <si>
    <t>Jake.Stothard@arup.com</t>
  </si>
  <si>
    <t>1c71167f-f2a9-4ffa-8316-7c96b3081ce0</t>
  </si>
  <si>
    <t>b00bbd93-7e1f-4bcc-9e17-1e9a56f05e15</t>
  </si>
  <si>
    <t>97970999-f3bf-4827-9302-c18c98ec480d</t>
  </si>
  <si>
    <t>305c1567-1c1b-4b74-957c-431db512fcda</t>
  </si>
  <si>
    <t>39eac0b4-4539-4f30-8e1f-294f8451dc42</t>
  </si>
  <si>
    <t>298b0ef6-b354-4a67-874b-0bc603419aec</t>
  </si>
  <si>
    <t>a6fef0bc-9aba-491e-97a5-9f8032100b85</t>
  </si>
  <si>
    <t>55720581-ac30-4123-8365-d9355c206a93</t>
  </si>
  <si>
    <t>d33628e6-3e0d-4a2d-8e90-4867a6220caa</t>
  </si>
  <si>
    <t>fcd41ba4-c355-45cc-a667-34256734bed2</t>
  </si>
  <si>
    <t>d34fd07e-779a-4553-b144-351136ba5e6b</t>
  </si>
  <si>
    <t>6687ec1b-2e44-481d-8726-0eccb5ee738d</t>
  </si>
  <si>
    <t>1e8b4c35-8808-4168-846e-8791d0c7b633</t>
  </si>
  <si>
    <t>17bd1c6a-a14c-43ef-a981-192b539af5da</t>
  </si>
  <si>
    <t>Admin</t>
  </si>
  <si>
    <t>Report</t>
  </si>
  <si>
    <t>6b43b6c7-1bf6-4600-82c0-54e3145b1428</t>
  </si>
  <si>
    <t>b15fbfee-7ec5-4642-8848-b21b6c0eacf2</t>
  </si>
  <si>
    <t>2018-07-05T09:00:00Z</t>
  </si>
  <si>
    <t>Anna.Sutherland@arup.com</t>
  </si>
  <si>
    <t>8502c4c4-bedd-46dd-84ec-182eabb0b1be</t>
  </si>
  <si>
    <t>Years</t>
  </si>
  <si>
    <t>ed467dd7-50ec-4fbf-a310-50c7b6251be9</t>
  </si>
  <si>
    <t>bb67e6e6-505b-46d5-ab83-7fcb62eab3bb</t>
  </si>
  <si>
    <t>e93e66bd-d90e-49b6-a883-fb06ba5fc919</t>
  </si>
  <si>
    <t>c34c2820-2610-485d-ab9b-be5d95a3fd38</t>
  </si>
  <si>
    <t>a8e8d602-67a9-44a3-b9a0-7c0d577a6e24</t>
  </si>
  <si>
    <t>43bf25e5-74c7-4750-84f8-2e1fad10e7fb</t>
  </si>
  <si>
    <t>ac99d4ee-7593-4dd3-a907-f5dfc525eaec</t>
  </si>
  <si>
    <t>e4f9f946-9a37-45be-9b66-12d73f49a8ea</t>
  </si>
  <si>
    <t>ff9a7c5e-4dd8-477f-b4f2-50e934c5eca7</t>
  </si>
  <si>
    <t>Base Build Design Standards and Development Brief</t>
  </si>
  <si>
    <t>ee787648-1e87-4de3-96d4-7aa9be8450a1</t>
  </si>
  <si>
    <t>1e08965a-f116-4a6d-8bba-74290edc8c0a</t>
  </si>
  <si>
    <t>Calculation</t>
  </si>
  <si>
    <t>5c85d411-fa13-4f8f-a504-b8f6546d163e</t>
  </si>
  <si>
    <t>a78fbe9e-bfaa-4d1c-8819-377c43ff2d48</t>
  </si>
  <si>
    <t>hours</t>
  </si>
  <si>
    <t>a7a123e2-f1f1-4868-b760-c75e90687325</t>
  </si>
  <si>
    <t>769023ab-a1db-4124-9342-6b9668b5c7e3</t>
  </si>
  <si>
    <t>70a699da-456b-4212-b0ae-658745e3c2ef</t>
  </si>
  <si>
    <t>72b4b115-8013-4b5b-9266-2443aa383027</t>
  </si>
  <si>
    <t>a41b4b07-01f6-4bee-b1ff-cf60dfd84af5</t>
  </si>
  <si>
    <t>cd25c089-ba09-45df-8a4c-54a2aab1648d</t>
  </si>
  <si>
    <t>27fe448d-308d-4f22-8557-242bc68ebf6d</t>
  </si>
  <si>
    <t>781097f3-acbc-470d-a64a-74f95544244b</t>
  </si>
  <si>
    <t>3058a956-81c7-4cce-93ba-eb8cf02dfd50</t>
  </si>
  <si>
    <t>847fef2d-08f3-4154-a02a-f38c8043a739</t>
  </si>
  <si>
    <t>17f1566b-ccfb-4ebc-8f65-8cf4be50b4c6</t>
  </si>
  <si>
    <t>4267c7a9-f3dd-43b5-be61-55dfe3075706</t>
  </si>
  <si>
    <t>Noise</t>
  </si>
  <si>
    <t>7e29000c-5122-496b-804e-f43ec64844d2</t>
  </si>
  <si>
    <t>Land use Category</t>
  </si>
  <si>
    <t>c71f1e1f-d156-4dfb-81d5-2f34aebe2afe</t>
  </si>
  <si>
    <t>6a98980f-fee8-408d-bf26-ed43cac47abf</t>
  </si>
  <si>
    <t>met</t>
  </si>
  <si>
    <t>b3fe6fe5-6471-404a-a318-7844e4adcb3e</t>
  </si>
  <si>
    <t>a177ca4b-da0d-402b-8ca6-8194e6d31675</t>
  </si>
  <si>
    <t>9b83a918-7950-4d92-8496-46890e745519</t>
  </si>
  <si>
    <t>7c7cabee-1651-4a34-a790-86a2eb88e138</t>
  </si>
  <si>
    <t>820292c4-b66b-4ce2-addb-98307c968672</t>
  </si>
  <si>
    <t>c0b54917-b895-45bc-baa6-577f3d7b3016</t>
  </si>
  <si>
    <t>5c8ee287-5832-40ee-8eed-457b908472df</t>
  </si>
  <si>
    <t>db74912c-077a-4773-8b1b-786dc4f5c921</t>
  </si>
  <si>
    <t>beab853c-d73a-409c-b489-5e19d97db083</t>
  </si>
  <si>
    <t>6a1292c7-a245-41cf-8872-46feb9a7fd11</t>
  </si>
  <si>
    <t>993e9431-60fa-4fbb-ba3c-40909adcb34a</t>
  </si>
  <si>
    <t>Weather</t>
  </si>
  <si>
    <t>d26d5523-fac7-4f51-94aa-768ff54a7f6a</t>
  </si>
  <si>
    <t>Residential site Category</t>
  </si>
  <si>
    <t>d5a67489-4305-403e-8f7e-d4efbaf81c0b</t>
  </si>
  <si>
    <t>d7317832-6315-461d-9113-d9a5f0a3e902</t>
  </si>
  <si>
    <t>clo</t>
  </si>
  <si>
    <t>6b1d0164-85cb-4ab1-9a74-b8bee4d7c71e</t>
  </si>
  <si>
    <t>defc4cc0-b615-4e75-9e50-ca92a4cb76f0</t>
  </si>
  <si>
    <t>c4b024af-37dc-44ed-930b-9598c694a00c</t>
  </si>
  <si>
    <t>58f44390-793a-4647-9770-98e9e6965731</t>
  </si>
  <si>
    <t>aa9c3eb8-eb90-4e36-bb20-39c2bdb477cd</t>
  </si>
  <si>
    <t>8179947f-83ff-4f8a-ab0c-3b789d9b0b6e</t>
  </si>
  <si>
    <t>008d0305-9eb8-4948-9435-612bca08a00c</t>
  </si>
  <si>
    <t>7504c1c7-b8a8-4522-a36c-e137b2395566</t>
  </si>
  <si>
    <t>3fa8de79-f59e-41af-b08f-8a51ba735a32</t>
  </si>
  <si>
    <t>e674c901-5844-4d64-8830-2933c14a4854</t>
  </si>
  <si>
    <t>a543d6da-de60-4742-b449-9c2285dd6667</t>
  </si>
  <si>
    <t>Cladding</t>
  </si>
  <si>
    <t>0d0b3480-6b65-4050-84d9-c249d72586f7</t>
  </si>
  <si>
    <t>Structural load type</t>
  </si>
  <si>
    <t>ccc4ac8f-faa0-4dc1-8f85-18d9c1b072c3</t>
  </si>
  <si>
    <t>ce0aa9f0-d497-4957-acb8-5b460fdf48e4</t>
  </si>
  <si>
    <t>58009fed-58a9-4205-b71f-32f7594cc1bc</t>
  </si>
  <si>
    <t>129ebd08-d369-4b49-b928-99d553d255c8</t>
  </si>
  <si>
    <t>d5aded33-319d-4187-a160-a09b6066fda8</t>
  </si>
  <si>
    <t>aafd717b-c917-4d1f-99cd-32b975d13713</t>
  </si>
  <si>
    <t>23eda08f-ebc7-49e6-8161-dcc14a3ae981</t>
  </si>
  <si>
    <t>d07f9b5e-e17f-4786-9619-a07c5c473f3b</t>
  </si>
  <si>
    <t>The Town and Country Planning (Use Classes) Order 1987</t>
  </si>
  <si>
    <t>No. 764</t>
  </si>
  <si>
    <t>http://www.legislation.gov.uk/uksi/1987/764/schedule/made</t>
  </si>
  <si>
    <t>72deb840-fa7b-477e-a0c4-8f67f632e9ef</t>
  </si>
  <si>
    <t>fd55f8a3-0a66-494a-b3ae-9f398bea1579</t>
  </si>
  <si>
    <t>Structural load case</t>
  </si>
  <si>
    <t>4d158fb5-b258-416f-9e9b-74eacf0ab1b9</t>
  </si>
  <si>
    <t>a7aacfa0-57e6-42e1-bb1e-20426238638d</t>
  </si>
  <si>
    <t>dBL (Aeq, 1hr)</t>
  </si>
  <si>
    <t>e017f134-f246-4d70-b95b-9aa71d1cd82b</t>
  </si>
  <si>
    <t>d1e1a51c-5588-4254-a031-2b96aa11ef80</t>
  </si>
  <si>
    <t>22f5b974-05d4-49c3-92e2-f2693b0d19f2</t>
  </si>
  <si>
    <t>2b20d8b2-f286-47f3-9f9b-9a8e87f70185</t>
  </si>
  <si>
    <t>dbab8ea8-76b6-4ddd-be04-ec5dd950d834</t>
  </si>
  <si>
    <t>1d7d4977-932b-41f3-a976-a007c9a74fd2</t>
  </si>
  <si>
    <t>b998b17d-2a85-4960-bac2-3926532ed16c</t>
  </si>
  <si>
    <t>4 Wellington Place, Leeds | DTM 08</t>
  </si>
  <si>
    <t>N/A</t>
  </si>
  <si>
    <t>*job folder location?</t>
  </si>
  <si>
    <t>f266bbf1-0126-40b9-8fda-9f92a2731af9</t>
  </si>
  <si>
    <t>b1012665-2fe3-467c-bed7-9323c3c5d35b</t>
  </si>
  <si>
    <t>Floor Voids</t>
  </si>
  <si>
    <t>de3c713f-49fe-4a4d-9f2b-c89d630fec6a</t>
  </si>
  <si>
    <t>0c805e89-801f-4afc-8508-c0133f826dbb</t>
  </si>
  <si>
    <t>dBL (Aeq, 15min)</t>
  </si>
  <si>
    <t>6a8a84e4-b403-477f-b4d9-4b40090602aa</t>
  </si>
  <si>
    <t>edfecd01-c187-4542-baec-98a46b5cc85e</t>
  </si>
  <si>
    <t>dd5273e0-c9fa-4b0f-8757-20ecdc6a3e60</t>
  </si>
  <si>
    <t>80fa37da-a96c-418f-84f3-e3356877fa20</t>
  </si>
  <si>
    <t>db8cc57f-f95e-469d-8aa9-39ad94ac1cf4</t>
  </si>
  <si>
    <t>5c78bc85-e435-4ef4-a283-dd82e7a86f45</t>
  </si>
  <si>
    <t>d0e8e858-67b9-4b8a-9bc3-86839632bd06</t>
  </si>
  <si>
    <t>5 Wellington Place, Leeds | DTM 08</t>
  </si>
  <si>
    <t>eb00df52-1ccb-49eb-bd4f-e22b556996fe</t>
  </si>
  <si>
    <t>4d44ad69-2da4-46ae-87d7-5ff8ae7ef312</t>
  </si>
  <si>
    <t>Report Test</t>
  </si>
  <si>
    <t>cb273a8f-252d-40ca-b312-77735263ecd1</t>
  </si>
  <si>
    <t>1a8c9fdd-ad4e-4bf5-8aa6-aba5c5c43342</t>
  </si>
  <si>
    <t>dB</t>
  </si>
  <si>
    <t>004d81ea-3089-4788-897c-750b2d536be0</t>
  </si>
  <si>
    <t>1bd624ff-cece-403d-8b23-d4cf054eb4f2</t>
  </si>
  <si>
    <t>5a6c4d01-f3d5-4993-a205-524d6b07b453</t>
  </si>
  <si>
    <t>0039d030-e857-4332-a611-2ebc6803c4e4</t>
  </si>
  <si>
    <t>31624060-7b96-493b-a93f-b9e71157ad80</t>
  </si>
  <si>
    <t>6f7ea295-b0a5-4d5b-a57f-e2bf867765bd</t>
  </si>
  <si>
    <t>da2f635d-fe39-49b9-a743-803dc51429ec</t>
  </si>
  <si>
    <t>6 Wellington Place, Leeds | DTM 08</t>
  </si>
  <si>
    <t>c5c23ce7-23da-400f-b03a-a763684f11d5</t>
  </si>
  <si>
    <t>8981de18-e70e-42c7-85e9-cd5b42daf24f</t>
  </si>
  <si>
    <t>Calc Test</t>
  </si>
  <si>
    <t>ad0ee440-1669-44e7-9682-8286aba2a3e8</t>
  </si>
  <si>
    <t>844753e5-a5df-4cae-8935-781727ad1d56</t>
  </si>
  <si>
    <t>NR Level</t>
  </si>
  <si>
    <t>8b4d83b1-8919-47f4-be83-0dbc023cfca4</t>
  </si>
  <si>
    <t>5659d451-7ae4-4c20-8922-43231cab29f7</t>
  </si>
  <si>
    <t>7d2aaa96-dd57-4e8c-b805-17a36db61330</t>
  </si>
  <si>
    <t>b92e21b4-e56b-4de8-aed5-ff03e646a2a2</t>
  </si>
  <si>
    <t>ca5b330b-ff56-4430-8518-494050ae9361</t>
  </si>
  <si>
    <t>c461144d-5dfc-4060-ad1e-fa2316855dc8</t>
  </si>
  <si>
    <t>fbcae323-b97d-4f2a-ab76-00a9fc42fd5b</t>
  </si>
  <si>
    <t>7 Wellington Place, Leeds | DTM 08</t>
  </si>
  <si>
    <t>b8448645-1e9d-4a43-b878-9f243b6d6e2a</t>
  </si>
  <si>
    <t>1681594f-5d39-4b89-a7d5-a613bb71ec8b</t>
  </si>
  <si>
    <t>DCA Simple Test</t>
  </si>
  <si>
    <t>d4791f0e-89f0-48d8-a781-aa4a4674599f</t>
  </si>
  <si>
    <t>3f390e2a-c218-4b82-b17f-6be9e77f9b5c</t>
  </si>
  <si>
    <t>mm</t>
  </si>
  <si>
    <t>3be2c33c-fb33-42ab-9f3d-6a3a57c09e12</t>
  </si>
  <si>
    <t>9106b261-1597-4eeb-8122-d3798439570c</t>
  </si>
  <si>
    <t>6ea89c95-3427-4209-9f7a-334bb0c98b5e</t>
  </si>
  <si>
    <t>ae77acaa-7344-4a97-8599-af152ca42a3d</t>
  </si>
  <si>
    <t>f4a8c9be-d739-48c0-ba05-4285d24527df</t>
  </si>
  <si>
    <t>d41feb76-d952-476e-b0ea-4e8d9144222e</t>
  </si>
  <si>
    <t>97921f26-8b02-4e94-85e5-bcf000ea465b</t>
  </si>
  <si>
    <t>2688dc05-4c8b-4885-80e2-debc3ad47c8a</t>
  </si>
  <si>
    <t>DCA Complex Test</t>
  </si>
  <si>
    <t>257771aa-7697-42da-aee6-f6d38e774cfe</t>
  </si>
  <si>
    <t>eb644dfd-75dc-4884-ab4a-42cbee9a8611</t>
  </si>
  <si>
    <t>8d6d44ca-91ba-42ad-b1ba-c748d848862a</t>
  </si>
  <si>
    <t>9a344df1-f342-4932-a995-995f349aedfe</t>
  </si>
  <si>
    <t>da74a604-af02-4cd8-b41a-c056d30fe246</t>
  </si>
  <si>
    <t>05b7fb08-5551-4256-8480-46e01c853028</t>
  </si>
  <si>
    <t>9008bd9a-268f-409d-95eb-cb29f1d50726</t>
  </si>
  <si>
    <t>9d3bc03f-0716-4ab9-abd3-1e7a513f90c2</t>
  </si>
  <si>
    <t>074dbc04-7921-4b2e-9359-8d783afeb547</t>
  </si>
  <si>
    <t>CIBSE Guide A - Environmental Design</t>
  </si>
  <si>
    <t>ISBN 978-1-906846-55-8</t>
  </si>
  <si>
    <t>*CIS URL Link?</t>
  </si>
  <si>
    <t>f7cf8aa3-9723-47f8-b448-c0132cd0747a</t>
  </si>
  <si>
    <t>Mechanical Basis Of Design Report</t>
  </si>
  <si>
    <t>2b24878c-2c5c-4777-bdc3-6d78d7763670</t>
  </si>
  <si>
    <t>93b0778b-0e42-4782-8815-a1ca2a0436ac</t>
  </si>
  <si>
    <t>m³/(h m²) @ 50 Pa</t>
  </si>
  <si>
    <t>c5bea2aa-c15b-47fc-947c-dc131aefcf28</t>
  </si>
  <si>
    <t>44b6bea6-5235-4ada-bd8a-09566ec10f91</t>
  </si>
  <si>
    <t>5ff99ddd-03ab-450b-a165-360567ac8599</t>
  </si>
  <si>
    <t>7be8a71e-5da9-4288-88de-810070e69f95</t>
  </si>
  <si>
    <t>7d6424b5-8977-41f5-83f3-f7622b044ccf</t>
  </si>
  <si>
    <t>524b8c2a-74b8-42cb-8914-10911b389b76</t>
  </si>
  <si>
    <t>8ceab883-af77-45e6-a486-af4616e0f848</t>
  </si>
  <si>
    <t>CIBSE Guide J - Weather, solar and illuminance data</t>
  </si>
  <si>
    <t>de7ad5e2-eae4-4454-bcff-09b0a5045348</t>
  </si>
  <si>
    <t>78f9ac4b-2036-48b6-8e9a-ce0abc4088eb</t>
  </si>
  <si>
    <t>96d78190-02b0-4762-8b0e-8f673d612db5</t>
  </si>
  <si>
    <t>d03f6a53-e75b-492e-a025-c83afc815a14</t>
  </si>
  <si>
    <t>561f7d68-e406-4d57-a0f9-ad20a973173b</t>
  </si>
  <si>
    <t>fa5ccf01-a031-4f0c-bd1b-fdd4e42310f0</t>
  </si>
  <si>
    <t>cdf93db8-8ede-4fc8-93fc-5c0647ac17de</t>
  </si>
  <si>
    <t>9f48288b-11ba-4942-aace-c0e87afd3188</t>
  </si>
  <si>
    <t>d268e492-4f32-47fd-9aa5-a50f5df92837</t>
  </si>
  <si>
    <t>e00cdffe-caff-4609-b644-90edcd7367ef</t>
  </si>
  <si>
    <t>CIBSE Weather Data Sets</t>
  </si>
  <si>
    <t>https://www.cibse.org/weatherdata</t>
  </si>
  <si>
    <t>a806a9ca-7419-43a1-a319-60e543c5405f</t>
  </si>
  <si>
    <t>Building Load</t>
  </si>
  <si>
    <t>09d57cb0-ad10-48ab-b57e-23c07091d0ba</t>
  </si>
  <si>
    <t>8bf9a0bc-9990-4db5-b6ee-37a4cfd6c97b</t>
  </si>
  <si>
    <t>N/A, N+1, N+N</t>
  </si>
  <si>
    <t>020387d6-42dc-4e29-913c-dc7fd546fd21</t>
  </si>
  <si>
    <t>98e490e8-3d56-4265-b4dc-88a48214d51c</t>
  </si>
  <si>
    <t>06165b00-458c-4da7-9ac5-cb2dfe1f0de0</t>
  </si>
  <si>
    <t>e68ecefc-beed-47d1-b9b1-e179f4d23957</t>
  </si>
  <si>
    <t>ab79889a-4201-4ce8-b29d-b2e4d97a9231</t>
  </si>
  <si>
    <t>b78ac654-3d08-413e-8de2-ebf994f0c5fa</t>
  </si>
  <si>
    <t>bc20aa13-1c0b-4bcc-a9e5-71eff92eb188</t>
  </si>
  <si>
    <t>Building For Tomorrow Today</t>
  </si>
  <si>
    <t>9a0a704e-eb7a-4f4d-a207-77a613165e5c</t>
  </si>
  <si>
    <t>Air Handling Unit</t>
  </si>
  <si>
    <t>af85668f-0b41-472a-b13e-37ab449e2b1a</t>
  </si>
  <si>
    <t>cd4433ad-c608-4e0a-8555-82637b75d321</t>
  </si>
  <si>
    <t>m²/person</t>
  </si>
  <si>
    <t>950dd0d4-b05c-44da-a51a-42849f026ac3</t>
  </si>
  <si>
    <t>adaf4e0a-8d9c-43b8-b3d2-f9f69a985ece</t>
  </si>
  <si>
    <t>ecda1dba-b571-41e9-8f31-4a4ffc7c0f2d</t>
  </si>
  <si>
    <t>0912af28-e714-46d8-9768-dd1b2af92a39</t>
  </si>
  <si>
    <t>bfcbd4b6-d786-4e73-a195-150d0c342b12</t>
  </si>
  <si>
    <t>86b2fcde-97e5-4b74-b386-5c7c166fc287</t>
  </si>
  <si>
    <t>cfbdff12-1659-4693-bc93-85509fe86043</t>
  </si>
  <si>
    <t>90803033-268a-ea11-8129-005056b50c57</t>
  </si>
  <si>
    <t>5d94d3e7-0b65-4a59-99ff-7ee46a6502e7</t>
  </si>
  <si>
    <t>Site</t>
  </si>
  <si>
    <t>97e7a122-ee35-49bc-9ab2-0c72efae04c3</t>
  </si>
  <si>
    <t>b39e5bcf-cda6-49ed-8c0c-174d8daf8bc1</t>
  </si>
  <si>
    <t>389fdc67-51dc-4494-afa3-2db87198f59b</t>
  </si>
  <si>
    <t>71a9dc55-7f23-40c4-a6c8-4381f6c773f1</t>
  </si>
  <si>
    <t>860f51e7-d6a4-4c74-b8de-9d0e8e1d7414</t>
  </si>
  <si>
    <t>f5f800a4-d229-46cd-88e5-304e06a9da23</t>
  </si>
  <si>
    <t>52c057e4-a855-4d56-9670-b9402299c2e6</t>
  </si>
  <si>
    <t>807e26d5-9455-4e7a-be90-3f3d962895e9</t>
  </si>
  <si>
    <t>3fe8e241-0e5a-4676-8ba0-5137a58939d1</t>
  </si>
  <si>
    <t>AISI S100-16: North American Specification for the Design of Cold-Formed Steel Structural Members</t>
  </si>
  <si>
    <t>3f9db8a5-6396-4f6d-a4ba-119b52ef2d85</t>
  </si>
  <si>
    <t>Internal Heat Gains</t>
  </si>
  <si>
    <t>9c1bf85b-9c9c-4369-84db-91c4fe12f8de</t>
  </si>
  <si>
    <t>3bbfe1d6-f3ae-4288-bb44-cb2afda614bd</t>
  </si>
  <si>
    <t>+/-°C</t>
  </si>
  <si>
    <t>3b4f0e6d-05d2-4c52-a291-ff763e336ab1</t>
  </si>
  <si>
    <t>3f629b75-e94d-44d7-9166-0c907d99d02c</t>
  </si>
  <si>
    <t>e52073dc-da37-4b74-9f19-69cfd0ce0afb</t>
  </si>
  <si>
    <t>608f0d3d-cedf-4cb8-86c8-2f02852976e4</t>
  </si>
  <si>
    <t>668f0016-3c8a-4b1c-a47d-8a2a8f72d22e</t>
  </si>
  <si>
    <t>e6af5d7a-3909-4d95-a4ea-40e2e71863fe</t>
  </si>
  <si>
    <t>77b4c3d6-90f4-444b-8833-d4e8222b167d</t>
  </si>
  <si>
    <t>Lighting</t>
  </si>
  <si>
    <t>3859ead5-e0a8-40d0-a724-33faa24aa275</t>
  </si>
  <si>
    <t>433f373e-ace9-4260-8335-65664c7bf3d4</t>
  </si>
  <si>
    <t>% RH</t>
  </si>
  <si>
    <t>bc8c7306-c35f-4973-bb77-4667476bcf9e</t>
  </si>
  <si>
    <t>3c92e0de-c4f8-4922-af01-008e042262e3</t>
  </si>
  <si>
    <t>82f8b49f-1307-421f-9d96-334d102356eb</t>
  </si>
  <si>
    <t>b8e5a157-0ece-482a-b4a7-b4af8056e2c4</t>
  </si>
  <si>
    <t>29469362-0d23-4bdc-8ad8-042e9f98dc74</t>
  </si>
  <si>
    <t>365500d7-e483-423c-a918-4fb23b02d845</t>
  </si>
  <si>
    <t>b5922466-3dee-41be-b3ee-66260b1f086a</t>
  </si>
  <si>
    <t>Thermal Comfort</t>
  </si>
  <si>
    <t>e4ee6aed-f276-4db7-8a0c-17ad044b7e47</t>
  </si>
  <si>
    <t>e8bd2bc2-e43b-4455-80ca-1eb25b9fa336</t>
  </si>
  <si>
    <t>+/- % RH</t>
  </si>
  <si>
    <t>fd2c448a-2fc0-4f15-a2dc-f0c62445ef3b</t>
  </si>
  <si>
    <t>871619dd-99ca-4c8b-85b0-4b12c9478722</t>
  </si>
  <si>
    <t>8459eb5b-2070-42d4-bf8b-5422e8765c0d</t>
  </si>
  <si>
    <t>98ace672-515c-42c3-878b-71bcea5ea8bd</t>
  </si>
  <si>
    <t>252c9b59-8568-430a-9759-14682b47c3b6</t>
  </si>
  <si>
    <t>286a550e-00bc-4b1e-8e20-71f96b43e9c6</t>
  </si>
  <si>
    <t>8beaf043-77e1-4f8e-892a-023bfbc5a51c</t>
  </si>
  <si>
    <t>Fresh Air Provision</t>
  </si>
  <si>
    <t>bedab041-61fa-4090-b236-4a271496b67a</t>
  </si>
  <si>
    <t>0583bd9e-accb-4dc2-814a-f78af5aaf848</t>
  </si>
  <si>
    <t>686c189d-df8d-42ce-9c41-6202b25a32a2</t>
  </si>
  <si>
    <t>bac1117b-7d75-4aa6-99db-d9df11f14035</t>
  </si>
  <si>
    <t>6c053fdd-8359-478b-a098-4469355141da</t>
  </si>
  <si>
    <t>86eb14d1-464f-4558-a686-92a6901b4836</t>
  </si>
  <si>
    <t>5f8881a3-d544-4a2b-a40e-2b46890261cb</t>
  </si>
  <si>
    <t>c5ac0561-a847-4eda-a129-67358c65d0b9</t>
  </si>
  <si>
    <t>Jupyter Notebook</t>
  </si>
  <si>
    <t xml:space="preserve">Calculation pack for M3 </t>
  </si>
  <si>
    <t>TBA</t>
  </si>
  <si>
    <t>7290969f-9629-4201-ba23-b88849ecfc97</t>
  </si>
  <si>
    <t>Generic imperial UR specification</t>
  </si>
  <si>
    <t>fed8ad3d-90e8-421b-aaa8-c8ec19eab1b9</t>
  </si>
  <si>
    <t>5718aa1c-0e61-43bc-8b81-ca03c8fe808f</t>
  </si>
  <si>
    <t>7221d7ce-160a-4de9-b30b-c9151b045bf1</t>
  </si>
  <si>
    <t>6d3e7dc6-f87f-4585-b691-6e00fb39dff7</t>
  </si>
  <si>
    <t>e1ea9d76-bad4-4906-adb4-d3ecdfba1239</t>
  </si>
  <si>
    <t>37981e87-9527-4b1e-b018-328e6a77a61a</t>
  </si>
  <si>
    <t>faab4ee5-4a96-47a3-b6a4-d74ec62275ec</t>
  </si>
  <si>
    <t>31f71b9e-6a51-42ff-b02e-331af2e5a513</t>
  </si>
  <si>
    <t>GSA Analysis</t>
  </si>
  <si>
    <t>ded2969f-6f4a-454b-8a5d-8b7131f797ff</t>
  </si>
  <si>
    <t>Eq. (2.3.1.2-1) Member Compressive Local Buckling Force</t>
  </si>
  <si>
    <t>fc251351-953f-4e4f-9f9f-9d45cb8cd15a</t>
  </si>
  <si>
    <t>1c04465d-4c5a-4df8-9de4-633a460447c4</t>
  </si>
  <si>
    <t>ee6ac8bb-8d26-4975-a1d2-5ce8406c2caf</t>
  </si>
  <si>
    <t>27786f77-bc45-462a-9313-93726a9d2739</t>
  </si>
  <si>
    <t>ea19f987-beb1-4969-9d98-5ffd0c74a4d2</t>
  </si>
  <si>
    <t>a115b86d-bdcf-4145-86f6-0be168143685</t>
  </si>
  <si>
    <t>36c21f21-3850-4ea9-b59a-5192aa677fdd</t>
  </si>
  <si>
    <t>Python Output</t>
  </si>
  <si>
    <t>Calculation pack for C5 Connection</t>
  </si>
  <si>
    <t>122c27fc-8e95-4fb9-b236-753912ca4939</t>
  </si>
  <si>
    <t>Eq. (D2-1) Member Nominal Tensile Strength (Yielding)</t>
  </si>
  <si>
    <t>96443340-ce8c-4fa9-97ac-222d30cb961c</t>
  </si>
  <si>
    <t>48e134f1-4019-4609-a3b2-cfd563c717ee</t>
  </si>
  <si>
    <t>°</t>
  </si>
  <si>
    <t>86c32772-6cea-4658-ba32-bb8eab7ee595</t>
  </si>
  <si>
    <t>a45e8b4e-215c-4a21-8219-58c9ea6c2997</t>
  </si>
  <si>
    <t>f4551b26-5385-469f-93d0-25cfad5087c3</t>
  </si>
  <si>
    <t>5e4a0338-570e-4909-b94d-fa1df3a5eb6b</t>
  </si>
  <si>
    <t>fb16e07c-0d5f-485f-9c61-de2b297fa5be</t>
  </si>
  <si>
    <t>TBC</t>
  </si>
  <si>
    <t>4e009d7f-4ee2-e811-8117-005056b57459</t>
  </si>
  <si>
    <t>c83df5e3-0562-4c36-8ff0-fe8bceea18c2</t>
  </si>
  <si>
    <t>Eq. (D3-1) Member Nominal Tensile Strength (Rupture)</t>
  </si>
  <si>
    <t>042f7226-7d27-42d4-a287-5a41cee35979</t>
  </si>
  <si>
    <t>461c6b4a-a65b-41ca-b1d7-9d89a9dde8f0</t>
  </si>
  <si>
    <t>kW/cab</t>
  </si>
  <si>
    <t>f439ad71-c55c-4d6d-9140-2f1c02a56b9b</t>
  </si>
  <si>
    <t>44a33c24-7f67-442c-a5ae-7442c0c4a515</t>
  </si>
  <si>
    <t>7fbb1dc5-597e-436a-9682-a228cd6bdcdd</t>
  </si>
  <si>
    <t>20e30504-ca77-42dc-84d7-e999951580c5</t>
  </si>
  <si>
    <t>bd6ed3a1-73bd-4346-adea-0b13a3aac344</t>
  </si>
  <si>
    <t xml:space="preserve">Project document </t>
  </si>
  <si>
    <t>MBS IR1</t>
  </si>
  <si>
    <t>16091480-b044-4805-a686-d9c5b7fa581b</t>
  </si>
  <si>
    <t>Eq. (E2.2-1) Member Critical Elastic Flexural-Torsional Buckling Stress</t>
  </si>
  <si>
    <t>d0b2e618-b982-41b3-b1e3-4542b4b48e54</t>
  </si>
  <si>
    <t>7f14178a-6ad4-4404-97f8-74e6095eff6b</t>
  </si>
  <si>
    <t>cabinets</t>
  </si>
  <si>
    <t>dbb0d2ae-0a85-4e00-9610-e4f7edd9902c</t>
  </si>
  <si>
    <t>a91d27de-5a31-412e-8505-65d340edf107</t>
  </si>
  <si>
    <t>dde1ab9c-2ac1-415c-8f51-8ed0a550c00b</t>
  </si>
  <si>
    <t>3266f0e4-a715-43a9-8b53-7569e81602aa</t>
  </si>
  <si>
    <t>fc767c5d-42ad-4e4b-9f3f-26b0734fa12d</t>
  </si>
  <si>
    <t>Singapore National Annex to Eurocode 1 : Actions on structures</t>
  </si>
  <si>
    <t>NA+A1-2017 to SS EN 1991-1-1-2008</t>
  </si>
  <si>
    <t>3e57165e-4efb-4a2b-81f0-b8e9448a5e9b</t>
  </si>
  <si>
    <t>Eq. (E2.1-1) Member Critical Elastic Flexural Buckling Stress</t>
  </si>
  <si>
    <t>0b06df85-0a62-4701-980b-dc1f392cb6fa</t>
  </si>
  <si>
    <t>d800e567-7eb2-4325-bdcd-8de84736dd97</t>
  </si>
  <si>
    <t>MW</t>
  </si>
  <si>
    <t>874d8569-66cd-41e2-9a35-800e94bde670</t>
  </si>
  <si>
    <t>d49ff6cb-f81d-4361-8069-f258a9f8c2ac</t>
  </si>
  <si>
    <t>117057fd-d4bb-4e5f-8f3f-6fea6ef2c931</t>
  </si>
  <si>
    <t>9c9ca57e-953f-4b86-b34d-b580e5590cca</t>
  </si>
  <si>
    <t>edd6c638-1b74-4c75-9fef-24213cd5d107</t>
  </si>
  <si>
    <t>Sketch SK-XXX</t>
  </si>
  <si>
    <t>7a36135d-1a9e-4d8a-b84b-530952f1e858</t>
  </si>
  <si>
    <t>Eq. (E2-1) Member Nominal Compressive Axial Strength (Yielding and Global Buckling)</t>
  </si>
  <si>
    <t>8344e21f-6579-4823-b5af-96ee88ad058e</t>
  </si>
  <si>
    <t>4348edb7-b63a-479c-ad02-f508bdff265d</t>
  </si>
  <si>
    <t>kW/m²</t>
  </si>
  <si>
    <t>f8833e31-85d3-48b2-ad5d-80304749a2a9</t>
  </si>
  <si>
    <t>ff2440a5-630a-4484-bc75-4ab759c42f79</t>
  </si>
  <si>
    <t>2282f07b-5f59-4410-b790-8c92517f0162</t>
  </si>
  <si>
    <t>7d9d7818-b322-4857-a56f-e7f6a3d35613</t>
  </si>
  <si>
    <t>9b5b469c-79a5-499b-8688-31d06ffe25ce</t>
  </si>
  <si>
    <t>46fccf25-4a47-44d5-9a2a-b7fab7b27095</t>
  </si>
  <si>
    <t>Eq. (E3.2.1) Member Nominal Compressive Strength (Buckling Interaction, Direct Strength, No Holes)</t>
  </si>
  <si>
    <t>0798f885-430d-4b11-ba99-9e5547cbf784</t>
  </si>
  <si>
    <t>7f80d08d-87df-4b1b-9f0b-c333867e482e</t>
  </si>
  <si>
    <t>1m² site : Xm² GFA</t>
  </si>
  <si>
    <t>608b6558-78f5-448a-a17c-7b861f09aa7d</t>
  </si>
  <si>
    <t>7668bad2-e6a7-472c-8ba0-3b3be3da01ad</t>
  </si>
  <si>
    <t>b5272a4e-e041-49d6-a0dc-98f134b1fbfd</t>
  </si>
  <si>
    <t>c3f8caa3-409c-4504-9f5e-13d1d22f5c54</t>
  </si>
  <si>
    <t>e40bba26-4bda-4691-a2b9-c42cff524abe</t>
  </si>
  <si>
    <t>2ce990dd-d9b5-4871-ba49-2c52e07d83ea</t>
  </si>
  <si>
    <t>Residential</t>
  </si>
  <si>
    <t>294ea192-7fa8-4ce4-94fc-e58cd3061c62</t>
  </si>
  <si>
    <t>62ef4108-62c2-4a14-8158-158bf9ad010e</t>
  </si>
  <si>
    <t>MVA</t>
  </si>
  <si>
    <t>ee4b2ef4-8c63-4618-959a-040762c9d1f9</t>
  </si>
  <si>
    <t>cd3bce53-67f3-41eb-b7d2-e05260826bc5</t>
  </si>
  <si>
    <t>804db0c5-e573-41ab-98dc-ffa160de979d</t>
  </si>
  <si>
    <t>9722fea9-37ee-496c-bebf-d675dc0382fc</t>
  </si>
  <si>
    <t xml:space="preserve">Activity Database (ADB) </t>
  </si>
  <si>
    <t>Room Environmental data; Technical Memoranda (HTMs) and Health Building Note (HBN) activity database</t>
  </si>
  <si>
    <t>51893950-fedd-e911-8123-005056b57459</t>
  </si>
  <si>
    <t>384ad279-451a-4836-9a10-4b542ca99d72</t>
  </si>
  <si>
    <t>Governmental institution or community</t>
  </si>
  <si>
    <t>46e34e76-4d29-44b9-8add-30f9ad3e808b</t>
  </si>
  <si>
    <t>84c1cf25-4a17-4500-bcb2-d28134cf5907</t>
  </si>
  <si>
    <t>Tier I/ Tier II/ Tier III / Tier IV</t>
  </si>
  <si>
    <t>57985499-5c55-464c-a6d8-6883a035b694</t>
  </si>
  <si>
    <t>e90dadf2-73fb-4dfc-a7c9-da64b82270b1</t>
  </si>
  <si>
    <t>fcd523b1-34f3-4b7a-aef2-d27ea900e5bd</t>
  </si>
  <si>
    <t>d910e8f4-75a8-42a1-a0e2-33ab6b32c1ee</t>
  </si>
  <si>
    <t>68fa91f1-4837-4b80-8f03-2f32e04a99d7</t>
  </si>
  <si>
    <t>Education</t>
  </si>
  <si>
    <t>d3b64d39-fbde-4a82-af75-944d1c3fdd29</t>
  </si>
  <si>
    <t>1011282f-af73-4eb6-99c2-69728ef38936</t>
  </si>
  <si>
    <t>Pa</t>
  </si>
  <si>
    <t>6bd68090-2dea-4090-83c3-01d7f45d0516</t>
  </si>
  <si>
    <t>89c71f4c-48f3-454c-bca8-0f7cb16ff021</t>
  </si>
  <si>
    <t>03165e69-f642-46ff-a47b-a84a730450d6</t>
  </si>
  <si>
    <t>a45d64cf-3992-413a-a8d3-79e04af5baf7</t>
  </si>
  <si>
    <t xml:space="preserve">\\Global.arup.com\london\BEL\Jobs\200000\266900\266996-00 Whitechapel Rd Masterplan MEP\1 Client\00 Bid material\Stage 5 MEP Fire VT\ </t>
  </si>
  <si>
    <t>26c8874e-457c-4d9e-a92c-03577487c7de</t>
  </si>
  <si>
    <t>Green Belt</t>
  </si>
  <si>
    <t>296159fe-2f0d-4b41-886a-793f35ceced8</t>
  </si>
  <si>
    <t>227a5f7c-c1b1-455a-8cfd-77d35aea14a0</t>
  </si>
  <si>
    <t>m/s</t>
  </si>
  <si>
    <t>337ec926-e6ef-4a8e-8f79-976d831ef629</t>
  </si>
  <si>
    <t>32790d65-70b1-4068-876b-4624cb78a532</t>
  </si>
  <si>
    <t>6b497d9f-9783-40ee-a3a0-67aa8f228917</t>
  </si>
  <si>
    <t>5655e21b-5327-4e21-930e-48d049a36c92</t>
  </si>
  <si>
    <t>Section layout in Revizto</t>
  </si>
  <si>
    <t>9494ac17-4299-4d5a-9097-7fa8a4e20472</t>
  </si>
  <si>
    <t>Regional open space</t>
  </si>
  <si>
    <t>1bc8fe7a-a0cf-4257-b874-8a7eb4febeb4</t>
  </si>
  <si>
    <t>3c934d99-46ea-453b-9fe7-a0ea95cc19fc</t>
  </si>
  <si>
    <t>£</t>
  </si>
  <si>
    <t>f0871f09-20d6-4cc4-826e-085fc87af2d1</t>
  </si>
  <si>
    <t>10b424ca-061a-4829-956a-f5c381c8fd6c</t>
  </si>
  <si>
    <t>e8867f35-3c0b-4b93-b4be-d46575fbcfe8</t>
  </si>
  <si>
    <t>1429d845-0de2-4327-baee-59e4b8cf22a0</t>
  </si>
  <si>
    <t>ISBN 978 0 580 97716 9</t>
  </si>
  <si>
    <t>https://www.ihsti.com/CIS/search?f=All&amp;t=bs9999&amp;sqm=AllTerms</t>
  </si>
  <si>
    <t>94f1f90f-8261-4e6d-93b7-5163fa9cea84</t>
  </si>
  <si>
    <t>District open space</t>
  </si>
  <si>
    <t>e2e5cb0e-1f0d-4a0b-aaf7-4a4652d52b63</t>
  </si>
  <si>
    <t>00e3443c-513b-4139-845d-b41518cfa45c</t>
  </si>
  <si>
    <t>Days / week</t>
  </si>
  <si>
    <t>95a8eacd-fc87-4047-8eb5-3fcf9d1266d1</t>
  </si>
  <si>
    <t>a3d962de-9daf-4051-bb16-7a2e87b6a849</t>
  </si>
  <si>
    <t>3121ee74-12bf-473e-a855-034fc1b65f2f</t>
  </si>
  <si>
    <t>216d3e52-ae9d-4cb4-a759-2974f9ea09eb</t>
  </si>
  <si>
    <t>ea120766-293a-446c-81e5-fae8ca6a0c33</t>
  </si>
  <si>
    <t>Local open space</t>
  </si>
  <si>
    <t>1c009861-5ae6-4ec2-ac6a-cfd5e1277e68</t>
  </si>
  <si>
    <t>0aa25ffb-7759-4ee3-8bee-22cd1bfe39c7</t>
  </si>
  <si>
    <t>Days / year</t>
  </si>
  <si>
    <t>87e4ffd7-da50-4fff-9176-ba3e825b1b3c</t>
  </si>
  <si>
    <t>f7cb8c2c-a55f-48d7-94dd-124b294c7c82</t>
  </si>
  <si>
    <t>af894e41-d249-4348-85da-d74c66a77234</t>
  </si>
  <si>
    <t>e793b40f-6825-4449-b9dd-c9158af19668</t>
  </si>
  <si>
    <t>60072077-1b98-4465-b874-7d6f48791ebd</t>
  </si>
  <si>
    <t>Village development</t>
  </si>
  <si>
    <t>83d4c36c-2578-4801-9fa5-79cbc2643c55</t>
  </si>
  <si>
    <t>2ad9155b-9121-4c18-b05d-5bb6488d9d30</t>
  </si>
  <si>
    <t>people</t>
  </si>
  <si>
    <t>6bf69205-f4f4-48b8-b02b-64f9e9db8463</t>
  </si>
  <si>
    <t>cecd7205-197b-47f1-bd15-9bff8b32a9b9</t>
  </si>
  <si>
    <t>8903b9c5-c87d-41d3-93ae-a9c49807bf1a</t>
  </si>
  <si>
    <t>8da19d8e-c5d4-423f-9564-0b0ed6e5782f</t>
  </si>
  <si>
    <t>cb77d78a-c8c6-48d7-9bec-23d658bac339</t>
  </si>
  <si>
    <t>Amenity</t>
  </si>
  <si>
    <t>50afe558-3603-4202-be92-436b3ebf851c</t>
  </si>
  <si>
    <t>751e1832-fc4e-4688-8149-f3ea1fbaaa76</t>
  </si>
  <si>
    <t>exposed (rural)/average (suburban)/sheltered (city centre)</t>
  </si>
  <si>
    <t>5d4a18fa-6b26-46f0-b7cc-5afd60105937</t>
  </si>
  <si>
    <t>a0a6e154-83c7-4341-94e9-6dae101f4ec3</t>
  </si>
  <si>
    <t>7eb3a35b-c9ee-4167-b6dd-0abe82975ab6</t>
  </si>
  <si>
    <t>3f4b2732-5502-42e0-a247-159569e2a679</t>
  </si>
  <si>
    <t>beabf16e-bf11-4f89-93b9-d610ec4d976d</t>
  </si>
  <si>
    <t>Other specified land use</t>
  </si>
  <si>
    <t>42bf991d-9923-4202-93ed-d793d4cca9a9</t>
  </si>
  <si>
    <t>1d536a00-9b61-4c68-9eea-642e584263fb</t>
  </si>
  <si>
    <t>greenfield / brownfield / green belt</t>
  </si>
  <si>
    <t>6bc98656-1ea5-41c6-9677-22db281ab4c7</t>
  </si>
  <si>
    <t>d16792da-2f6f-48fc-a80a-b93be7791f6f</t>
  </si>
  <si>
    <t>4a1fa062-fac1-442d-bbf3-da5783451188</t>
  </si>
  <si>
    <t>34d92b24-5705-443a-9fee-0e20c93bf994</t>
  </si>
  <si>
    <t>42a9e71c-f343-41d5-83bd-694f7c0c1cfb</t>
  </si>
  <si>
    <t>Industry</t>
  </si>
  <si>
    <t>d32910a1-2cc3-4267-b661-fd11f1aae761</t>
  </si>
  <si>
    <t>47de8b6b-f2be-4b42-b61e-c03a6c11d73f</t>
  </si>
  <si>
    <t>high/medium/low</t>
  </si>
  <si>
    <t>65e00f94-c56d-42d2-a2b7-50fd9ad406ca</t>
  </si>
  <si>
    <t>36400d00-bef0-4cc5-82f5-f306abeca1fe</t>
  </si>
  <si>
    <t>a533bc10-6c75-4590-9c6a-46911b476f63</t>
  </si>
  <si>
    <t>a9cd559d-01b0-45f6-9443-b4bf86995f21</t>
  </si>
  <si>
    <t>37bf252b-40a4-4fa8-ab19-1379f207cd42</t>
  </si>
  <si>
    <t xml:space="preserve">Commercial </t>
  </si>
  <si>
    <t>550ab2f7-9219-4691-96aa-4607eb718dcd</t>
  </si>
  <si>
    <t>0bfb2fd4-a916-46a7-958c-cc85d6b8c8c4</t>
  </si>
  <si>
    <t>CIBSE/ASHRAE</t>
  </si>
  <si>
    <t>c476e7f9-8892-40e2-a9f8-eab8047d5baf</t>
  </si>
  <si>
    <t>4daff366-1320-4841-af47-a00ca3d3d880</t>
  </si>
  <si>
    <t>5c685d0b-f3f4-483c-b43d-e083fef9d07f</t>
  </si>
  <si>
    <t>41f7b0ec-06c3-4360-b8c1-fa2c3dc37975</t>
  </si>
  <si>
    <t>48dd3ba6-a157-4ddc-a8b5-3c33d3842d98</t>
  </si>
  <si>
    <t>Road, junctions, EFTS allignement reserve</t>
  </si>
  <si>
    <t>4960b8bd-1f8a-4a0e-b73b-f418fc6f5d1c</t>
  </si>
  <si>
    <t>10d3cc64-a44d-4f43-b2a8-0561e2af41a3</t>
  </si>
  <si>
    <t>l/p/day</t>
  </si>
  <si>
    <t>d936f5b0-b233-4aa2-b655-d2c00bdf7d63</t>
  </si>
  <si>
    <t>Private housing</t>
  </si>
  <si>
    <t>c4621a4b-3b6c-4619-b3a1-f44ca6f051ac</t>
  </si>
  <si>
    <t>6cb186d5-be46-44ee-a520-89520bf7e4e0</t>
  </si>
  <si>
    <t>l/s/m²</t>
  </si>
  <si>
    <t>7365af36-e562-4997-b71a-3d5a53a2a72d</t>
  </si>
  <si>
    <t>Public housing</t>
  </si>
  <si>
    <t>5d254132-f544-4ae4-b758-e91812f38aa8</t>
  </si>
  <si>
    <t>5fcd2d06-c962-431a-9b47-75a42d690cef</t>
  </si>
  <si>
    <t>lux</t>
  </si>
  <si>
    <t>f331872a-5426-4bac-8060-2a8523679d8e</t>
  </si>
  <si>
    <t>Area</t>
  </si>
  <si>
    <t>10ce752a-e85a-445d-a410-c297d4362bf2</t>
  </si>
  <si>
    <t>ca7185c8-df3c-4492-9b07-a5b6d1eec85f</t>
  </si>
  <si>
    <t>Point</t>
  </si>
  <si>
    <t>A/B/C</t>
  </si>
  <si>
    <t>81e1da44-06d4-481e-82a1-e4f058d8e7dd</t>
  </si>
  <si>
    <t>Linear</t>
  </si>
  <si>
    <t>cf844a11-73f3-497b-bde0-5abc21d83364</t>
  </si>
  <si>
    <t>Wt</t>
  </si>
  <si>
    <t>Variable</t>
  </si>
  <si>
    <t>07596c07-4c81-4e45-a337-9e6f676414f0</t>
  </si>
  <si>
    <t xml:space="preserve">A / B </t>
  </si>
  <si>
    <t>Permanent</t>
  </si>
  <si>
    <t>3ff0dc76-37df-4f14-9e3d-83339d80c67a</t>
  </si>
  <si>
    <t>kg</t>
  </si>
  <si>
    <t>d999b61a-9474-4006-9339-2c6576806511</t>
  </si>
  <si>
    <t>m/s²</t>
  </si>
  <si>
    <t>Stage 2 Fire Strategy Report</t>
  </si>
  <si>
    <t>f3a1946c-039e-42c6-b588-2d9f4d3757bd</t>
  </si>
  <si>
    <t>mm²</t>
  </si>
  <si>
    <t>dcf4e288-b893-4039-982a-8da12be7f232</t>
  </si>
  <si>
    <t>mm4</t>
  </si>
  <si>
    <t>b9504068-1580-4eef-9617-c255dd004d10</t>
  </si>
  <si>
    <t>mm³</t>
  </si>
  <si>
    <t>176d31a8-179c-41cf-b9ea-3c3c2c83e983</t>
  </si>
  <si>
    <t>mm6</t>
  </si>
  <si>
    <t>4a50ab7f-b694-4172-9e59-b3baf255a096</t>
  </si>
  <si>
    <t>kN</t>
  </si>
  <si>
    <t>6115a1cb-2941-4757-88ca-f8a1c4da82fd</t>
  </si>
  <si>
    <t>N/mm²</t>
  </si>
  <si>
    <t>8487c24e-7ecd-4d6f-a3c3-e716c2133d23</t>
  </si>
  <si>
    <t>kNm</t>
  </si>
  <si>
    <t>b51ac9b4-666d-4af9-916c-0c6d147c6a69</t>
  </si>
  <si>
    <t>cm²</t>
  </si>
  <si>
    <t>5e4f8929-8162-4542-bfd0-498bcf1bb0e1</t>
  </si>
  <si>
    <t>N/m</t>
  </si>
  <si>
    <t>8d64cef1-459b-4339-8ea3-ec8e9969cec4</t>
  </si>
  <si>
    <t>N</t>
  </si>
  <si>
    <t>7d18a895-2bfc-425d-bd5b-dbbc22f42543</t>
  </si>
  <si>
    <t>km/h</t>
  </si>
  <si>
    <t>d33ca8f9-b93d-4729-a181-20802de2c354</t>
  </si>
  <si>
    <t>kg/m²</t>
  </si>
  <si>
    <t>97b84e77-b85f-4b69-bc24-e87208e12f47</t>
  </si>
  <si>
    <t>year</t>
  </si>
  <si>
    <t>251664ce-0ea5-4997-853b-c4d444b3186b</t>
  </si>
  <si>
    <t>s</t>
  </si>
  <si>
    <t>2ae7438a-4b8c-4f66-be4f-01315dc0cb8d</t>
  </si>
  <si>
    <t>m3</t>
  </si>
  <si>
    <t>8324f385-e0aa-46af-8fd8-6d41184b74e7</t>
  </si>
  <si>
    <t>tonnes</t>
  </si>
  <si>
    <t>937f9efa-2b96-428e-9e3c-d2cb1c258d4e</t>
  </si>
  <si>
    <t>weeks</t>
  </si>
  <si>
    <t>479826fe-932d-471a-b1a9-bc77a9214d82</t>
  </si>
  <si>
    <t>kN/m²</t>
  </si>
  <si>
    <t>d1aa8a13-24b3-4efd-85dd-c22d001b4d28</t>
  </si>
  <si>
    <t>kVA</t>
  </si>
  <si>
    <t>065f48c5-041a-4691-949b-58fffed45da0</t>
  </si>
  <si>
    <t>Ra</t>
  </si>
  <si>
    <t>0c95b7e1-ef59-4c72-a30a-34f02367fc3f</t>
  </si>
  <si>
    <t>UGR</t>
  </si>
  <si>
    <t>78dc17ea-ca3f-4c2c-bee9-1c274652db13</t>
  </si>
  <si>
    <t>NR</t>
  </si>
  <si>
    <t>3b424f9e-4320-49a9-b765-baafe4d7a97b</t>
  </si>
  <si>
    <t>dB DnT,w</t>
  </si>
  <si>
    <t>6951de77-eb0c-4475-928b-f880a2c700ae</t>
  </si>
  <si>
    <t>A</t>
  </si>
  <si>
    <t>a14306b0-d665-4040-8206-caadf0413e62</t>
  </si>
  <si>
    <t>09fe2c55-e12c-4cb1-815f-d30bcefea9f7</t>
  </si>
  <si>
    <t>W/m² per 100lux</t>
  </si>
  <si>
    <t>bca3947e-b4ac-4a1c-af1d-442dd0b87873</t>
  </si>
  <si>
    <t>kWh</t>
  </si>
  <si>
    <t>6e85d482-d7cc-42aa-8e5c-33ab9f0bb4d5</t>
  </si>
  <si>
    <t>kWh/m²</t>
  </si>
  <si>
    <t>b4b05e4b-9a20-42ec-a508-16628d3ac1b1</t>
  </si>
  <si>
    <t>litres</t>
  </si>
  <si>
    <t>121e302d-8567-41a0-9535-50d8b0212148</t>
  </si>
  <si>
    <t>W/(l/s)</t>
  </si>
  <si>
    <t>2a029d23-0fcf-4170-93f0-285960937099</t>
  </si>
  <si>
    <t>59506885-44d8-4bbb-ba6d-fb0d740cceca</t>
  </si>
  <si>
    <t>a0ca2eee-7be1-4899-a15e-d4591809f000</t>
  </si>
  <si>
    <t>MPa</t>
  </si>
  <si>
    <t>dab0574d-4425-4b8d-91b2-ccbf0846a4b9</t>
  </si>
  <si>
    <t>kN/m³</t>
  </si>
  <si>
    <t>533690f6-86e1-4225-a7e2-885f41df7666</t>
  </si>
  <si>
    <t>ddb.arup.com/api/project</t>
  </si>
  <si>
    <t>678bb40f-f438-4d6d-8025-586a7920872b</t>
  </si>
  <si>
    <t>Nm</t>
  </si>
  <si>
    <t>7d12032b-a8c5-40f3-bdff-e451c495efd1</t>
  </si>
  <si>
    <t>TLL</t>
  </si>
  <si>
    <t>ef1ac380-0dc4-4c95-ac3c-ef415432faef</t>
  </si>
  <si>
    <t>span</t>
  </si>
  <si>
    <t>0bece9f8-2481-461c-bc65-2da3029eba15</t>
  </si>
  <si>
    <t>kN/mm²</t>
  </si>
  <si>
    <t>c85f4e6e-4752-476e-816a-9525d3bbc129</t>
  </si>
  <si>
    <t>kgCO2e</t>
  </si>
  <si>
    <t>9e48a9d0-be54-48fd-90a1-14f28eced0db</t>
  </si>
  <si>
    <t>kWh/year</t>
  </si>
  <si>
    <t>1d2f65fe-1976-41d7-92c8-25d6fbfd678f</t>
  </si>
  <si>
    <t>EUR</t>
  </si>
  <si>
    <t>e6abf8c5-359c-4de9-bf77-d639d889ca98</t>
  </si>
  <si>
    <t>USD</t>
  </si>
  <si>
    <t>ee691d4e-554a-4328-8879-56a7efe9134a</t>
  </si>
  <si>
    <t>AUD</t>
  </si>
  <si>
    <t>33682fc7-764a-43fd-93ba-90fa2fc8990b</t>
  </si>
  <si>
    <t>ft²</t>
  </si>
  <si>
    <t>cf7cd54e-d854-4a9e-bfe3-92f5d951573c</t>
  </si>
  <si>
    <t>kgCO2e/year</t>
  </si>
  <si>
    <t>Internal design temperature _ maximum</t>
  </si>
  <si>
    <t>Internal design temperature _ minimum</t>
  </si>
  <si>
    <t>Air changes per hour _ minimum</t>
  </si>
  <si>
    <t>Project phase _ start</t>
  </si>
  <si>
    <t>Project phase _ end</t>
  </si>
  <si>
    <t>Grade of pre filters</t>
  </si>
  <si>
    <t>Type of control</t>
  </si>
  <si>
    <t>Illuminance level _ minimum</t>
  </si>
  <si>
    <t>Arup project office</t>
  </si>
  <si>
    <t>Colour rendering required</t>
  </si>
  <si>
    <t>Arup project office address</t>
  </si>
  <si>
    <t>Colour rendering required characterisitcs</t>
  </si>
  <si>
    <t>Project number</t>
  </si>
  <si>
    <t>Unified glare rating limit</t>
  </si>
  <si>
    <t>Project confidentiality</t>
  </si>
  <si>
    <t>Emergency Escape Route Lighting Required</t>
  </si>
  <si>
    <t>Standby Lighting Grade - General Lighting</t>
  </si>
  <si>
    <t>Internal noise criteria _ maximum</t>
  </si>
  <si>
    <t>Fixed plant acoustic criteria _ day</t>
  </si>
  <si>
    <t>Room Sound-insulation Parameters - Privacy</t>
  </si>
  <si>
    <t>Room Sound-insulation Parameters - Noise Generation</t>
  </si>
  <si>
    <t>Noise Sensitivity</t>
  </si>
  <si>
    <t xml:space="preserve">Sound-insulation Rating </t>
  </si>
  <si>
    <t>Arup project director name</t>
  </si>
  <si>
    <t>Maximum Surface Temperature</t>
  </si>
  <si>
    <t>Arup project manager name</t>
  </si>
  <si>
    <t>Temperature _ flow</t>
  </si>
  <si>
    <t>Funder name</t>
  </si>
  <si>
    <t>Client type</t>
  </si>
  <si>
    <t>Project type</t>
  </si>
  <si>
    <t>Extent of project works</t>
  </si>
  <si>
    <t>Building type _ A</t>
  </si>
  <si>
    <t>Percentage of building type _ A</t>
  </si>
  <si>
    <t>Building type _ B</t>
  </si>
  <si>
    <t>Percentage of building type _ B</t>
  </si>
  <si>
    <t>Building type _ C</t>
  </si>
  <si>
    <t>Percentage of building type _ C</t>
  </si>
  <si>
    <t>Building type _ D</t>
  </si>
  <si>
    <t>Percentage of building type _ D</t>
  </si>
  <si>
    <t>Gross internal floor area</t>
  </si>
  <si>
    <t>Net internal floor area</t>
  </si>
  <si>
    <t>Refurbishment floor area</t>
  </si>
  <si>
    <t>New build floor area</t>
  </si>
  <si>
    <t>Design life</t>
  </si>
  <si>
    <t>Existing building age</t>
  </si>
  <si>
    <t>Existing system age</t>
  </si>
  <si>
    <t>Plan efficiency _ net internal to gross internal area ratio</t>
  </si>
  <si>
    <t>Visitors per year</t>
  </si>
  <si>
    <t>Design occupancy _ maximum</t>
  </si>
  <si>
    <t>Occupancy level</t>
  </si>
  <si>
    <t>Occupancy period</t>
  </si>
  <si>
    <t>Open to the public</t>
  </si>
  <si>
    <t>Sleeping accommodation</t>
  </si>
  <si>
    <t>Activity level</t>
  </si>
  <si>
    <t>Clothing level</t>
  </si>
  <si>
    <t>Fixed plant acoustic criteria _ night</t>
  </si>
  <si>
    <t>Distance to nearest residential accommodation</t>
  </si>
  <si>
    <t>Site boundary noise levels _ day</t>
  </si>
  <si>
    <t>Site boundary noise levels _ night</t>
  </si>
  <si>
    <t>Building height restriction</t>
  </si>
  <si>
    <t>External noise intrusion levels _ minimum</t>
  </si>
  <si>
    <t>External noise intrusion levels _ maximum</t>
  </si>
  <si>
    <t>Internal noise criteria</t>
  </si>
  <si>
    <t>Peak external winter dry bulb temperature</t>
  </si>
  <si>
    <t>Peak external winter wet bulb temperature</t>
  </si>
  <si>
    <t>Peak external summer dry bulb temperature</t>
  </si>
  <si>
    <t>Peak external summer wet bulb temperature</t>
  </si>
  <si>
    <t>Extreme weather period</t>
  </si>
  <si>
    <t>Weather data suitability</t>
  </si>
  <si>
    <t>Climatic region</t>
  </si>
  <si>
    <t>Proximity to coast</t>
  </si>
  <si>
    <t>Average annual rainfall</t>
  </si>
  <si>
    <t>Design summer year</t>
  </si>
  <si>
    <t>Test reference year</t>
  </si>
  <si>
    <t>Future climate scenario 20 years</t>
  </si>
  <si>
    <t>Future climate scenario 50 years</t>
  </si>
  <si>
    <t>Existing U-Value</t>
  </si>
  <si>
    <t>Existing g-value</t>
  </si>
  <si>
    <t>Design U-value</t>
  </si>
  <si>
    <t>Design g-value</t>
  </si>
  <si>
    <t>Proposed air leakage</t>
  </si>
  <si>
    <t>Temperature _ return</t>
  </si>
  <si>
    <t>Design margin</t>
  </si>
  <si>
    <t>Commissioning margin</t>
  </si>
  <si>
    <t>Floor void height</t>
  </si>
  <si>
    <t>Ceiling void height</t>
  </si>
  <si>
    <t>Clear height</t>
  </si>
  <si>
    <t>Toilet to occupant ratio</t>
  </si>
  <si>
    <t>Male to female WC ratio</t>
  </si>
  <si>
    <t>Vehicular access</t>
  </si>
  <si>
    <t>Pedestrian access</t>
  </si>
  <si>
    <t>Summer internal design temperature _ minimum</t>
  </si>
  <si>
    <t>Summer internal temperature control tolerance</t>
  </si>
  <si>
    <t>Winter internal design temperature _ maximum</t>
  </si>
  <si>
    <t>Winter internal temperature control tolerance</t>
  </si>
  <si>
    <t>Winter internal humidity control tolerance</t>
  </si>
  <si>
    <t>Summer internal humidity control tolerance</t>
  </si>
  <si>
    <t>Fresh air provision _ minimum</t>
  </si>
  <si>
    <t>BREEAM rating requirement</t>
  </si>
  <si>
    <t>Energy performance certificate rating requirement</t>
  </si>
  <si>
    <t>Building emissions rating requirement</t>
  </si>
  <si>
    <t>Spare capacity _ supply</t>
  </si>
  <si>
    <t>Spare capacity _ containment</t>
  </si>
  <si>
    <t>Plot area</t>
  </si>
  <si>
    <t>Plot ratio constraints</t>
  </si>
  <si>
    <t>Quantity of data halls _ targeted</t>
  </si>
  <si>
    <t>Supply power per server _ minimum</t>
  </si>
  <si>
    <t>Supply power per server _ maximum</t>
  </si>
  <si>
    <t>Quantity of cabinets _ targeted</t>
  </si>
  <si>
    <t>IT load _ targeted</t>
  </si>
  <si>
    <t>IT load density _ targeted</t>
  </si>
  <si>
    <t>Net whitespace area _ targeted</t>
  </si>
  <si>
    <t>Front of house area to back of house area ratio</t>
  </si>
  <si>
    <t>Buildability _ targeted</t>
  </si>
  <si>
    <t>Quantity of car spaces _ required</t>
  </si>
  <si>
    <t>Incoming water supplier</t>
  </si>
  <si>
    <t>Incoming power supplier</t>
  </si>
  <si>
    <t>Incoming power capacity</t>
  </si>
  <si>
    <t>Green provision</t>
  </si>
  <si>
    <t>Site constraints</t>
  </si>
  <si>
    <t>Site context</t>
  </si>
  <si>
    <t>Tier standards requirements</t>
  </si>
  <si>
    <t>Reference design</t>
  </si>
  <si>
    <t>Free cooling assessment</t>
  </si>
  <si>
    <t>Quantity of cabinets per row</t>
  </si>
  <si>
    <t>Depth _ cabinet</t>
  </si>
  <si>
    <t>Width _ cabinet</t>
  </si>
  <si>
    <t>Footprint of fire compartment</t>
  </si>
  <si>
    <t>Façade unit dimension</t>
  </si>
  <si>
    <t>Structural grid dimension _ axis x</t>
  </si>
  <si>
    <t>Structural grid dimension _ axis y</t>
  </si>
  <si>
    <t>Fuel tank storage hours</t>
  </si>
  <si>
    <t>Quantity _ MV switch rooms</t>
  </si>
  <si>
    <t>Quanity _ communication rooms</t>
  </si>
  <si>
    <t>Structural topology</t>
  </si>
  <si>
    <t>Maximum site dimension _ axis x</t>
  </si>
  <si>
    <t>Maximum site dimension _ axis y</t>
  </si>
  <si>
    <t>Peak velocity pressure</t>
  </si>
  <si>
    <t>Principal designer name</t>
  </si>
  <si>
    <t>Mechanical engineer name</t>
  </si>
  <si>
    <t>Electrical engineer name</t>
  </si>
  <si>
    <t>Cost consultant name</t>
  </si>
  <si>
    <t>Building standards</t>
  </si>
  <si>
    <t>Energy part of building standards</t>
  </si>
  <si>
    <t>Project budget</t>
  </si>
  <si>
    <t>Construction cost</t>
  </si>
  <si>
    <t>Occupancy period hours</t>
  </si>
  <si>
    <t>Occupancy period days in week</t>
  </si>
  <si>
    <t>Occupancy period days in year</t>
  </si>
  <si>
    <t>Design occupancy density</t>
  </si>
  <si>
    <t>Shielding condition</t>
  </si>
  <si>
    <t>Land cover type</t>
  </si>
  <si>
    <t>Flood risk</t>
  </si>
  <si>
    <t>Flood risk origins</t>
  </si>
  <si>
    <t>Flood risk from surface water</t>
  </si>
  <si>
    <t>Weather data suitability _ heating</t>
  </si>
  <si>
    <t>Weather data suitability _ cooling</t>
  </si>
  <si>
    <t>Heating system efficiency</t>
  </si>
  <si>
    <t>Cooling energy efficiency ratio</t>
  </si>
  <si>
    <t>Rainfall in January</t>
  </si>
  <si>
    <t>Rainfall in February</t>
  </si>
  <si>
    <t>Rainfall in March</t>
  </si>
  <si>
    <t>Rainfall in April</t>
  </si>
  <si>
    <t>Rainfall in May</t>
  </si>
  <si>
    <t>Rainfall in June</t>
  </si>
  <si>
    <t>Rainfall in July</t>
  </si>
  <si>
    <t>Rainfall in September</t>
  </si>
  <si>
    <t>Rainfall in October</t>
  </si>
  <si>
    <t>Rainfall in December</t>
  </si>
  <si>
    <t>Wind direction</t>
  </si>
  <si>
    <t>Wind speed</t>
  </si>
  <si>
    <t>Area weighted U-value_ maximum</t>
  </si>
  <si>
    <t>Air permeability _ maximum</t>
  </si>
  <si>
    <t>Daily cold water consumption</t>
  </si>
  <si>
    <t>Cold water storage</t>
  </si>
  <si>
    <t>Daylight factor requirement</t>
  </si>
  <si>
    <t>Illuminance uniformity</t>
  </si>
  <si>
    <t>Naturally ventilated building</t>
  </si>
  <si>
    <t>Background noise</t>
  </si>
  <si>
    <t>Outdoors noise limit _ evening</t>
  </si>
  <si>
    <t>Rainfall August</t>
  </si>
  <si>
    <t>Rainfall November</t>
  </si>
  <si>
    <t>Total rainfall</t>
  </si>
  <si>
    <t>Grade bag filters</t>
  </si>
  <si>
    <t>Daily DHW consumption</t>
  </si>
  <si>
    <t>Daylight factor</t>
  </si>
  <si>
    <t>Occupants per day</t>
  </si>
  <si>
    <t>Code name</t>
  </si>
  <si>
    <t>Site abbreviation</t>
  </si>
  <si>
    <t>Cfc operator</t>
  </si>
  <si>
    <t>Site number</t>
  </si>
  <si>
    <t>Mezzanine designer name</t>
  </si>
  <si>
    <t>Soil class</t>
  </si>
  <si>
    <t>Short spectral acceleration _ 1 second</t>
  </si>
  <si>
    <t>Short spectral acceleration</t>
  </si>
  <si>
    <t>Design short period spectral response acceleration</t>
  </si>
  <si>
    <t>Design spectral response acceleration _ 1 second</t>
  </si>
  <si>
    <t>Importance factor</t>
  </si>
  <si>
    <t>R factor</t>
  </si>
  <si>
    <t>Base shear</t>
  </si>
  <si>
    <t>Seismic analysis required</t>
  </si>
  <si>
    <t>Seismic design category</t>
  </si>
  <si>
    <t>Level A</t>
  </si>
  <si>
    <t>Level B</t>
  </si>
  <si>
    <t>Level C</t>
  </si>
  <si>
    <t>Level D</t>
  </si>
  <si>
    <t>Level E</t>
  </si>
  <si>
    <t>Superimposed permament action _ finishes</t>
  </si>
  <si>
    <t>Superimposed permanent action _ ceiling and services</t>
  </si>
  <si>
    <t>Superimposed permanent action _ façade</t>
  </si>
  <si>
    <t>Superimposed permanent action _ partitions</t>
  </si>
  <si>
    <t>Superimposed permanent action _ soil and water</t>
  </si>
  <si>
    <t>Total superimposed permanent action</t>
  </si>
  <si>
    <t>Height for stack _ zone A2</t>
  </si>
  <si>
    <t>Height for stack _ zone B2</t>
  </si>
  <si>
    <t>Height for stack _ zone C2</t>
  </si>
  <si>
    <t>Height for stack _ zone D2</t>
  </si>
  <si>
    <t>Height for stack _ zone E2</t>
  </si>
  <si>
    <t>Number of cells in y _ zone 2</t>
  </si>
  <si>
    <t>Bot acceleration</t>
  </si>
  <si>
    <t>K factor</t>
  </si>
  <si>
    <t>Number of fundamental load cases</t>
  </si>
  <si>
    <t>Horizontal dynamic amplification factor</t>
  </si>
  <si>
    <t>Vertical dynamic amplification factor</t>
  </si>
  <si>
    <t>Tote maximum mass</t>
  </si>
  <si>
    <t>Design tote mass</t>
  </si>
  <si>
    <t>Thermal non-seismic positive temperature range</t>
  </si>
  <si>
    <t>Thermal non-seismic negative temperature range</t>
  </si>
  <si>
    <t>Thermal seismic positive temperature range</t>
  </si>
  <si>
    <t>Thermal seismic negative temperature range</t>
  </si>
  <si>
    <t>Response modification coefficient</t>
  </si>
  <si>
    <t>Tote grid interaction</t>
  </si>
  <si>
    <t>Free standing crash barrier required</t>
  </si>
  <si>
    <t>Number of 561 braced frames</t>
  </si>
  <si>
    <t>Number of 761 braced frames</t>
  </si>
  <si>
    <t>Bracing density of 561 braced frames</t>
  </si>
  <si>
    <t>Bracing density of 761 braced frames</t>
  </si>
  <si>
    <t>Stack height</t>
  </si>
  <si>
    <t>Total bracing density</t>
  </si>
  <si>
    <t>Channel flange width</t>
  </si>
  <si>
    <t>Channel depth</t>
  </si>
  <si>
    <t>Channel thickness</t>
  </si>
  <si>
    <t>Internal radius at corner</t>
  </si>
  <si>
    <t>Cross gross sectional area</t>
  </si>
  <si>
    <t>Cross net sectional area</t>
  </si>
  <si>
    <t>Second moment of area _ axis x</t>
  </si>
  <si>
    <t>Second moment of area _ axis y</t>
  </si>
  <si>
    <t>Torsion constant</t>
  </si>
  <si>
    <t>Centroid distance _ axis x</t>
  </si>
  <si>
    <t>Centroid distance _ axis y</t>
  </si>
  <si>
    <t>Smaller elastic section modulus</t>
  </si>
  <si>
    <t>Larger elastic section modulus</t>
  </si>
  <si>
    <t>Smaller plastic section modulus</t>
  </si>
  <si>
    <t>Larger plastic section modulus</t>
  </si>
  <si>
    <t>Bracing height _ 8 high</t>
  </si>
  <si>
    <t>Bracing height _ 21 high</t>
  </si>
  <si>
    <t>Bracing width _ 561 direction</t>
  </si>
  <si>
    <t>Bracing width _ 761 direction</t>
  </si>
  <si>
    <t>Eccentricity at connection</t>
  </si>
  <si>
    <t>Torsional warping constant</t>
  </si>
  <si>
    <t>Resistance factor _ for members in tension</t>
  </si>
  <si>
    <t>Resistance factor _ for members in compression</t>
  </si>
  <si>
    <t>Resistance factor _ for members in flexure</t>
  </si>
  <si>
    <t>Resistance factor _ for members in shear</t>
  </si>
  <si>
    <t>Resistance factor _ for members in combined forces and torsion, yielding</t>
  </si>
  <si>
    <t>Resistance factor _ for members in combined forces and torsion, rupture</t>
  </si>
  <si>
    <t>Resistance factor</t>
  </si>
  <si>
    <t>Track axial strength _ gross area</t>
  </si>
  <si>
    <t>Effective length factor</t>
  </si>
  <si>
    <t>Radius of gyration _ axis x</t>
  </si>
  <si>
    <t>Radius of gyration _ axis y</t>
  </si>
  <si>
    <t>Polar radius of gyration about the shear centre</t>
  </si>
  <si>
    <t>Unbraced length</t>
  </si>
  <si>
    <t>Local buckling factor for flanges</t>
  </si>
  <si>
    <t>Axial capacity of bracing from analysis _ 561 bracing</t>
  </si>
  <si>
    <t>Axial capacity of bracing from analysis _ 761 bracing</t>
  </si>
  <si>
    <t>Nominal tensile resistance _ yielding</t>
  </si>
  <si>
    <t>Design tensile resistance _ yielding</t>
  </si>
  <si>
    <t>Nominal tensile resistance _ rupture</t>
  </si>
  <si>
    <t>Design tensile resistance _ rupture</t>
  </si>
  <si>
    <t>Nominal tensile resistance</t>
  </si>
  <si>
    <t>Design tensile resistance</t>
  </si>
  <si>
    <t>Nominal compressive strength _ yielding and global buckling</t>
  </si>
  <si>
    <t>Design compressive strength _ yielding and global buckling</t>
  </si>
  <si>
    <t>Load at which the extreme fibre yields</t>
  </si>
  <si>
    <t>Critical elastic buckling load</t>
  </si>
  <si>
    <t>Critical elastic flexural buckling stress</t>
  </si>
  <si>
    <t>Critical elastic flexural-torsional buckling stress</t>
  </si>
  <si>
    <t>Minimum critical elastic flexural buckling stress</t>
  </si>
  <si>
    <t>Local buckling force</t>
  </si>
  <si>
    <t>Axial strength with local buckling</t>
  </si>
  <si>
    <t>Unbraced length for bending _ about x-axis</t>
  </si>
  <si>
    <t>Utilization in combined tension and bending</t>
  </si>
  <si>
    <t>Available minor axis flexural strength considering compressive yielding</t>
  </si>
  <si>
    <t>Available major axis flexural strength considering compressive yielding</t>
  </si>
  <si>
    <t>Available minor axis flexural strength considering tensile yielding</t>
  </si>
  <si>
    <t>Available major axis flexural strength considering tensile yielding</t>
  </si>
  <si>
    <t>Bending moment capacity _ about minor axis</t>
  </si>
  <si>
    <t>Bending moment capacity _ about major axis</t>
  </si>
  <si>
    <t>Design axial tension force _ demand</t>
  </si>
  <si>
    <t>Design axial compression force _ demand</t>
  </si>
  <si>
    <t>Design minor axis bending moment _ demand</t>
  </si>
  <si>
    <t>Design major axis bending moment _ demand</t>
  </si>
  <si>
    <t>Design axial tension capacity</t>
  </si>
  <si>
    <t>Design axial compression capacity</t>
  </si>
  <si>
    <t>Design minor axis bending capacity</t>
  </si>
  <si>
    <t>Design major axis bending capacity</t>
  </si>
  <si>
    <t>Design axial tension demand-capacity ratio _ utilization</t>
  </si>
  <si>
    <t>Design axial compression demand-capacity ratio _ utilization</t>
  </si>
  <si>
    <t>Design minor axis bending demand-capacity ratio _ utilization</t>
  </si>
  <si>
    <t>Design major axis bending demand-capacity ratio _ utilization</t>
  </si>
  <si>
    <t>Yield strength</t>
  </si>
  <si>
    <t>Ultimate tensile strength</t>
  </si>
  <si>
    <t>Elastic modulus</t>
  </si>
  <si>
    <t>Shear modulus</t>
  </si>
  <si>
    <t>Poissions ratio of steel</t>
  </si>
  <si>
    <t>Tensile capacity of C3 connection</t>
  </si>
  <si>
    <t>Load per meter or load per item</t>
  </si>
  <si>
    <t>Load per columns</t>
  </si>
  <si>
    <t>Seismic axial force _ minimum</t>
  </si>
  <si>
    <t>Seismic axial force _ maximum</t>
  </si>
  <si>
    <t>Seismic vertical shear force _ minimum</t>
  </si>
  <si>
    <t>Seismic vertical shear force _ maximum</t>
  </si>
  <si>
    <t>Seismic horizontal shear force _ minimum</t>
  </si>
  <si>
    <t>Seismic horizontal shear force _ maximum</t>
  </si>
  <si>
    <t>Seismic torsional moment _ minimum</t>
  </si>
  <si>
    <t>Seismic torsional moment _ maximum</t>
  </si>
  <si>
    <t>Seismic major axis bending moment_ minimum</t>
  </si>
  <si>
    <t>Seismic major axis bending moment _ maximum</t>
  </si>
  <si>
    <t>Seismic minor axis bending moment _ minimum</t>
  </si>
  <si>
    <t>Seismic minor axis bending moment _ maximum</t>
  </si>
  <si>
    <t>Run 8 high only</t>
  </si>
  <si>
    <t>Run 21 high only</t>
  </si>
  <si>
    <t>Run 8 high and 21 high</t>
  </si>
  <si>
    <t>Vertical height of diagonal</t>
  </si>
  <si>
    <t>Horizontal length of diagonal</t>
  </si>
  <si>
    <t>Maximum uplift</t>
  </si>
  <si>
    <t>Maximum compression</t>
  </si>
  <si>
    <t>Maximum shear _ axis x</t>
  </si>
  <si>
    <t>Minimum shear _ axis x</t>
  </si>
  <si>
    <t>Maximum shear _ axis y</t>
  </si>
  <si>
    <t>Minimum shear _ axis y</t>
  </si>
  <si>
    <t>General services load</t>
  </si>
  <si>
    <t>General live load</t>
  </si>
  <si>
    <t>Nhl factor</t>
  </si>
  <si>
    <t>Tote density</t>
  </si>
  <si>
    <t>Position of x bracing within grid</t>
  </si>
  <si>
    <t>Position of y bracing within grid</t>
  </si>
  <si>
    <t>Busy zero high tote height</t>
  </si>
  <si>
    <t>Busy pick station tote height</t>
  </si>
  <si>
    <t>Busy to regular bias factor</t>
  </si>
  <si>
    <t>Pick station busy cell tolerance</t>
  </si>
  <si>
    <t>Zero high busy cell tolerance</t>
  </si>
  <si>
    <t>Global net range to instance factor</t>
  </si>
  <si>
    <t>Global net load tolerance</t>
  </si>
  <si>
    <t>Net 0 extra lateral bots per letterbox</t>
  </si>
  <si>
    <t>Letterboxes sharing sign in a row</t>
  </si>
  <si>
    <t>Number of stacks in x</t>
  </si>
  <si>
    <t>Number of cells in x for stack _ zone A</t>
  </si>
  <si>
    <t>Number of cells in x for stack _ zone B</t>
  </si>
  <si>
    <t>Number of cells in x for stack _ zone C</t>
  </si>
  <si>
    <t>Number of cells in x for stack _ zone D</t>
  </si>
  <si>
    <t>Number of cells in x for stack _ zone E</t>
  </si>
  <si>
    <t>Number of stacks in y</t>
  </si>
  <si>
    <t>Number of cells in y for stack _ zone 1</t>
  </si>
  <si>
    <t>Height for stack _ zone A1</t>
  </si>
  <si>
    <t>Height for stack _ zone B1</t>
  </si>
  <si>
    <t>Height for stack _ zone C1</t>
  </si>
  <si>
    <t>Height for stack _ zone D1</t>
  </si>
  <si>
    <t>Height for stack _ zone E1</t>
  </si>
  <si>
    <t>Quantity of lanes</t>
  </si>
  <si>
    <t>Maximum speed</t>
  </si>
  <si>
    <t>Quantity of spans</t>
  </si>
  <si>
    <t>Land use type</t>
  </si>
  <si>
    <t>Gross site area</t>
  </si>
  <si>
    <t>Net site area</t>
  </si>
  <si>
    <t>Domestic plot ratio</t>
  </si>
  <si>
    <t>Domestic gross floor area</t>
  </si>
  <si>
    <t>Average flat area</t>
  </si>
  <si>
    <t>Quantity of flats</t>
  </si>
  <si>
    <t>Quantity of people per flat</t>
  </si>
  <si>
    <t>Quantity of population</t>
  </si>
  <si>
    <t>Average number of flats per floor area</t>
  </si>
  <si>
    <t>Required number of domestic storeys</t>
  </si>
  <si>
    <t>Average number of domestic storeys</t>
  </si>
  <si>
    <t>Quantity of building blocks</t>
  </si>
  <si>
    <t>Average building block footprint with concession</t>
  </si>
  <si>
    <t>Domestic site coverage</t>
  </si>
  <si>
    <t>Permitted domestic site coverage</t>
  </si>
  <si>
    <t>Non domestic plot ratio</t>
  </si>
  <si>
    <t>Non domestic floor area</t>
  </si>
  <si>
    <t>Non domestic gross floor area with concession</t>
  </si>
  <si>
    <t>Non domestic site coverage</t>
  </si>
  <si>
    <t>Permitted non domestic site coverage</t>
  </si>
  <si>
    <t>Quantity of non domestic storeys _ maximum</t>
  </si>
  <si>
    <t>Quantity of lobby storeys</t>
  </si>
  <si>
    <t>Quantity of total building storeys</t>
  </si>
  <si>
    <t>Absolute building height</t>
  </si>
  <si>
    <t>Building height based on number of storeys _ maximum</t>
  </si>
  <si>
    <t>Building height _ maximum</t>
  </si>
  <si>
    <t>Site formation level</t>
  </si>
  <si>
    <t>Building height with site formation _ maximum</t>
  </si>
  <si>
    <t>Proposed building height</t>
  </si>
  <si>
    <t>Quantity of employment</t>
  </si>
  <si>
    <t>Quantity of population in public housing</t>
  </si>
  <si>
    <t>Quantity of population in private housing</t>
  </si>
  <si>
    <t>Quantity of flats in public housing</t>
  </si>
  <si>
    <t>Quantity of flats in private housing</t>
  </si>
  <si>
    <t>Ratio of public housing to overall</t>
  </si>
  <si>
    <t>Ratio of private housing to overall</t>
  </si>
  <si>
    <t>Ratio of population in public housing to overall</t>
  </si>
  <si>
    <t>Ratio of population in private housing to overall</t>
  </si>
  <si>
    <t>Quantity of public rental housing</t>
  </si>
  <si>
    <t>Quantity of subsidised sales flats</t>
  </si>
  <si>
    <t>Ratio of public housing to quantity of subsidised sales flats</t>
  </si>
  <si>
    <t>Ratio of public rental housing to quantity of subsidised sales flats</t>
  </si>
  <si>
    <t>Quantity of new population</t>
  </si>
  <si>
    <t>Quantity of existing population</t>
  </si>
  <si>
    <t>Quantity of total population</t>
  </si>
  <si>
    <t>Quantity of new employment</t>
  </si>
  <si>
    <t>Gross residential site area</t>
  </si>
  <si>
    <t>Gross economic site area</t>
  </si>
  <si>
    <t>Gross open space area</t>
  </si>
  <si>
    <t>Required gross open space area</t>
  </si>
  <si>
    <t>Gross public facilities site area</t>
  </si>
  <si>
    <t>Gross other site area</t>
  </si>
  <si>
    <t>Ratio of residential area to overall</t>
  </si>
  <si>
    <t>Ratio of economic area to overall</t>
  </si>
  <si>
    <t>Ratio of open space area to overall</t>
  </si>
  <si>
    <t>Ratio of public facilities area to overall</t>
  </si>
  <si>
    <t>Ratio of other area of network assets to overall</t>
  </si>
  <si>
    <t>Gross office floor area</t>
  </si>
  <si>
    <t>Gross hotel floor area</t>
  </si>
  <si>
    <t>Gross retail floor area</t>
  </si>
  <si>
    <t>Arup region</t>
  </si>
  <si>
    <t>Building footprint</t>
  </si>
  <si>
    <t>Building width major axis x</t>
  </si>
  <si>
    <t>Building width minor axis x</t>
  </si>
  <si>
    <t>Aspect ratio of building height to major axis of building width</t>
  </si>
  <si>
    <t>Aspect ratio of building height to minor axis of building width</t>
  </si>
  <si>
    <t>Average floor area</t>
  </si>
  <si>
    <t>Ductility requirement</t>
  </si>
  <si>
    <t>Building natural period</t>
  </si>
  <si>
    <t>Building natural period in torsion</t>
  </si>
  <si>
    <t>Design wind interstorey drift</t>
  </si>
  <si>
    <t>Level 3 seismic interstorey drift _ 2475 year return period</t>
  </si>
  <si>
    <t>Damping ratio</t>
  </si>
  <si>
    <t>Structural system</t>
  </si>
  <si>
    <t>Damper required</t>
  </si>
  <si>
    <t>Damper type</t>
  </si>
  <si>
    <t>Structural steel weight</t>
  </si>
  <si>
    <t>Steel tonnage</t>
  </si>
  <si>
    <t>Shear distribution to perimeter frame</t>
  </si>
  <si>
    <t>Tall building core required</t>
  </si>
  <si>
    <t>Concrete grade</t>
  </si>
  <si>
    <t>Timescale to construct one floor</t>
  </si>
  <si>
    <t>Clear floor height</t>
  </si>
  <si>
    <t>Floor to floor height</t>
  </si>
  <si>
    <t>Steel section</t>
  </si>
  <si>
    <t>Superimposed permanent action _ finishes</t>
  </si>
  <si>
    <t>Design speed</t>
  </si>
  <si>
    <t>Chainage start</t>
  </si>
  <si>
    <t>Chainage end</t>
  </si>
  <si>
    <t>Outside diameter</t>
  </si>
  <si>
    <t>Edging type</t>
  </si>
  <si>
    <t>Upstream depth</t>
  </si>
  <si>
    <t>Downstream depth</t>
  </si>
  <si>
    <t>Upstream invert level</t>
  </si>
  <si>
    <t>Reference downstream</t>
  </si>
  <si>
    <t>Reference upstream</t>
  </si>
  <si>
    <t>Project address</t>
  </si>
  <si>
    <t>collection.csv</t>
  </si>
  <si>
    <t>item_type.csv</t>
  </si>
  <si>
    <t>parameter_set_item.csv</t>
  </si>
  <si>
    <t>parameter_set.csv</t>
  </si>
  <si>
    <t>parameter_set_instances.csv</t>
  </si>
  <si>
    <t>updated_by</t>
  </si>
  <si>
    <t>parameter_set_id</t>
  </si>
  <si>
    <t>item_type_id</t>
  </si>
  <si>
    <t>direction</t>
  </si>
  <si>
    <t>collection_id</t>
  </si>
  <si>
    <t>root_asset_id</t>
  </si>
  <si>
    <t>prameter_set_id</t>
  </si>
  <si>
    <t>954b0e45-e48a-4549-bd81-bb735d68760a</t>
  </si>
  <si>
    <t>collection test 1</t>
  </si>
  <si>
    <t>cc63de02-cd7c-4145-a159-2330c8c981d4</t>
  </si>
  <si>
    <t>c2eba7d0-c3e8-4270-9fae-8a2064072b4f</t>
  </si>
  <si>
    <t>Michaela.Lattenbergova@Arup.com</t>
  </si>
  <si>
    <t>Geometry data input</t>
  </si>
  <si>
    <t>a3eccf94-e94c-4fa8-b7c6-ae09d6c5ae30</t>
  </si>
  <si>
    <t>5222de1f-496b-4429-ab45-396e42334466</t>
  </si>
  <si>
    <t>d4d9111e-1ee7-4a28-bc7b-2c4ed0f7283d</t>
  </si>
  <si>
    <t>95818830-2e1a-4941-8116-db892adcaa77</t>
  </si>
  <si>
    <t>2021-01-15T08:38:24</t>
  </si>
  <si>
    <t>954b0e45-e48a-4549-bd81-bb735d68760b</t>
  </si>
  <si>
    <t>collection test 2</t>
  </si>
  <si>
    <t>76585e16-fc47-44f4-b364-7867a5830346</t>
  </si>
  <si>
    <t>6f2adcda-596d-11eb-ae93-0242ac130002</t>
  </si>
  <si>
    <t>Jupyter Inputs</t>
  </si>
  <si>
    <t>087507d7-7ae8-416a-98e7-6f82430992f8</t>
  </si>
  <si>
    <t>9e4b3078-dfb0-4d43-b68a-378d023e7c32</t>
  </si>
  <si>
    <t>954b0e45-e48a-4549-bd81-bb735d68760c</t>
  </si>
  <si>
    <t>collection test 3</t>
  </si>
  <si>
    <t>1fe18c37-3baf-4025-820b-90baba3879ba</t>
  </si>
  <si>
    <t>3a124cd5-bdb5-4c75-a5bd-533682077f6f</t>
  </si>
  <si>
    <t>Jupyter Outputs</t>
  </si>
  <si>
    <t>605ef791-526d-4545-9f5e-b9fd4055117d</t>
  </si>
  <si>
    <t>954b0e45-e48a-4549-bd81-bb735d68760d</t>
  </si>
  <si>
    <t>collection test 4</t>
  </si>
  <si>
    <t>00ff420e-843a-4c39-bfe1-aac2d48a3832</t>
  </si>
  <si>
    <t>dfa774bc-f42a-4812-aaa6-08ac73754a72</t>
  </si>
  <si>
    <t>Python Outputs</t>
  </si>
  <si>
    <t>0908334c-a2bb-4e4a-b380-f7253eb6cdb6</t>
  </si>
  <si>
    <t>43257fed-6077-4064-b7a4-6b0a09a45b04</t>
  </si>
  <si>
    <t>954b0e45-e48a-4549-bd81-bb735d68760e</t>
  </si>
  <si>
    <t>collection test 5</t>
  </si>
  <si>
    <t>baabb394-fef8-45ee-a875-d7d6bb40098e</t>
  </si>
  <si>
    <t>f0e41a8b-9451-457e-b180-10b95baa3b10</t>
  </si>
  <si>
    <t>GSA Analysis Results</t>
  </si>
  <si>
    <t>b4a6aa90-8135-48bf-a2d0-51da72245f3e</t>
  </si>
  <si>
    <t>Braced Feet Reactions Process</t>
  </si>
  <si>
    <t>ffdbc5a4-c986-4832-be88-8061003b9d1c</t>
  </si>
  <si>
    <t>6a98eef8-d9ee-4037-96b1-ca071d3cf9d8</t>
  </si>
  <si>
    <t>Client Requirements</t>
  </si>
  <si>
    <t>28c263a3-1b97-4bc8-9b25-0d57cde5a84c</t>
  </si>
  <si>
    <t>b1e51f31-189f-4eb2-bc63-6220a715f7ea</t>
  </si>
  <si>
    <t>Loading Specification Report</t>
  </si>
  <si>
    <t>bde68ccb-b978-48c6-b304-d43821050e11</t>
  </si>
  <si>
    <t>4e46de38-2494-46c8-897d-4d3d3c4ece13</t>
  </si>
  <si>
    <t>non-seismic loading input</t>
  </si>
  <si>
    <t>529a95a0-43df-4809-9072-f192b25b607c</t>
  </si>
  <si>
    <t>48a2802c-4877-4855-83db-f8e254abb163</t>
  </si>
  <si>
    <t>bot loading input</t>
  </si>
  <si>
    <t>ebb0c168-3391-41b0-81b2-483c2f95634f</t>
  </si>
  <si>
    <t>4a73bfce-f2cb-449a-917b-d7569d0bf7d1</t>
  </si>
  <si>
    <t>Geotechnical data</t>
  </si>
  <si>
    <t>476d0e2b-55ad-4626-84c3-4abd100ee793</t>
  </si>
  <si>
    <t>33322584-f5e7-4722-9efa-1c6adb1b2946</t>
  </si>
  <si>
    <t>a323928a-d428-4e80-8019-b95f93c69556</t>
  </si>
  <si>
    <t>2021-03-02T08:38:25</t>
  </si>
  <si>
    <t>eee95146-f1ce-48a6-9fe3-f3fa00dfff2e</t>
  </si>
  <si>
    <t>8ac7bb35-db9d-4534-b892-e9efcb5942f6</t>
  </si>
  <si>
    <t>Structural loading analysis</t>
  </si>
  <si>
    <t>cf69d600-76a1-45eb-a282-e259177e5898</t>
  </si>
  <si>
    <t>88bd19ab-73ba-4348-8c09-2fc6e0e56297</t>
  </si>
  <si>
    <t>8ef43170-19df-4b8f-8cee-1e1e6f0bdd38</t>
  </si>
  <si>
    <t>b56d70c5-27dd-46c6-8ad5-2d54e9f45bf1</t>
  </si>
  <si>
    <t>4053532b-f00d-484a-b244-ece79cd6e202</t>
  </si>
  <si>
    <t>0427dac8-8a50-45f6-964c-84c845d2569a</t>
  </si>
  <si>
    <t>9ac43e07-7820-44b9-8557-df070da6cded</t>
  </si>
  <si>
    <t>376082d6-d7dc-41f8-9293-5f3b4e72ddd6</t>
  </si>
  <si>
    <t>c19e51b4-8339-4b35-b2fc-9a238fa595fb</t>
  </si>
  <si>
    <t>a860373f-bdce-49e1-8e6f-86818101f39c</t>
  </si>
  <si>
    <t>7debf244-71d4-4425-a24e-aaa232acb0aa</t>
  </si>
  <si>
    <t>14b9f634-564d-4cf3-b7b1-3cc94e835867</t>
  </si>
  <si>
    <t>6d7dbe7d-1af4-496e-9d57-743aaa9a05fa</t>
  </si>
  <si>
    <t>51af76dd-b927-4520-a44b-86b2961342ef</t>
  </si>
  <si>
    <t>b1e89276-3582-42c9-8ba6-01a3844c44b6</t>
  </si>
  <si>
    <t>types</t>
  </si>
  <si>
    <t>fdc14b71-969c-4981-ac92-87fa9998b4a5</t>
  </si>
  <si>
    <t>cbdf4d12-188d-493c-993b-81abd8cb39da</t>
  </si>
  <si>
    <t>d53b3948-303b-4611-bf12-da3d6f90d73a;7eee41b5-daed-4d78-a168-6142ade5f0ca;e01e6830-0fb5-4214-902b-7ef5c552f7ae</t>
  </si>
  <si>
    <t>9ae9cd80-60f5-4234-a50d-81e5e84c2d14;828190da-38b9-4f53-9a15-aa1f079e3c0d;</t>
  </si>
  <si>
    <t>7b713b28-b60a-4ce0-bee4-4ac25ff13bbe;885140ca-8801-4ac2-9c0d-bd4f8ae2c00f;</t>
  </si>
  <si>
    <t>c2947228-383e-423c-9d2a-27ffa9ab0182;95bb427c-a01f-49c3-a270-35893ce5360b;f211ac76-8168-499b-95a8-33e666b04d14</t>
  </si>
  <si>
    <t>5353d73a-25bd-492c-a95e-3572c5c1e085;a5cf8400-ef34-4e6e-9089-f971a2b51963;</t>
  </si>
  <si>
    <t>9ae9cd80-60f5-4234-a50d-81e5e84c2d14;baed1867-30f0-4432-88bf-faefbe3b440e</t>
  </si>
  <si>
    <t>e08a455d-e6a0-4f4f-b795-a40f062795e7;d51e93aa-c27c-4e89-bad5-389353c762cb</t>
  </si>
  <si>
    <t>3f20eb12-84c0-4cad-a10f-c52e146aafbb;d785e358-4065-4b1f-ae6e-a30b5dc36603</t>
  </si>
  <si>
    <t>c682d3d5-6938-4ea1-94be-ea5fbf2fb27a;501e87ca-85ae-4ba6-a726-5a89ca4dcbe8</t>
  </si>
  <si>
    <t>728d8a37-1a5b-498a-b08b-c0cb54d9288c</t>
  </si>
  <si>
    <t>ce4e432c-d4b1-4405-82f2-565d7455a8b8;6acdb830-c619-4255-80a2-135cca5dd35b;</t>
  </si>
  <si>
    <t>9f5917c2-fc61-4dcf-94c8-0b7a2f60d452;83a5db4e-4852-4b3e-9c52-91d796801ade;</t>
  </si>
  <si>
    <t>fa81a683-8cc0-4e53-a0e3-77efd4f20328</t>
  </si>
  <si>
    <t>71a2364f-6429-47f7-9639-3f00a58d20d1;d9a915a2-ae95-4a50-8e71-ed2200cb5406;063a5643-e8ae-402b-af98-332ecd24dabb</t>
  </si>
  <si>
    <t>b5608c79-dbf7-47ae-ad48-f0bee37f9932;72e165bf-95e0-4042-8fce-afd199b5696e;cc134da9-e2a5-46c5-a0ca-08673a2fb1f7</t>
  </si>
  <si>
    <t>1645f735-bd4f-495e-a04e-7e6cb1a289bc;0bd194fc-767e-4502-9aab-3143f8ff2cb5;</t>
  </si>
  <si>
    <t>0b167b00-64bb-4761-b176-4dd949740cd2;65cec243-32a7-457a-b6ad-83ce85db5dc7;</t>
  </si>
  <si>
    <t>a45643cf-77ec-482e-b35d-4fea997e81fc</t>
  </si>
  <si>
    <t>68a94f69-8221-4d9c-972f-2dba5e9d1102</t>
  </si>
  <si>
    <t>ad8fe388-f568-46c5-a316-22749f181edc</t>
  </si>
  <si>
    <t>58cbb4a3-b0fa-4007-a676-d914a6697c0e;0b4df603-0b96-4440-bdba-6238708d73e5;</t>
  </si>
  <si>
    <t>bd109a1d-2f96-42a8-af5b-8825ffd3fbbf;a065fa5b-49eb-4cdc-ae1a-c3006ad2d9c0;</t>
  </si>
  <si>
    <t>b5a3a4d4-43f1-44a9-aa6d-cac66573e260</t>
  </si>
  <si>
    <t>f08947fd-70c4-4f90-a003-c29428a40fde;60b16d39-65e2-46ab-97af-6482e5148a37;7c11e38b-de3f-4d72-b316-e6a51454125c</t>
  </si>
  <si>
    <t>5f3d59e9-1276-4acd-8ebd-a7d32e36f28a;b815fb67-f73f-4f6c-b467-b42c138bfa4a;b458a1a0-f300-4ae7-af3c-a377e4f402d4</t>
  </si>
  <si>
    <t>6ca5266c-bc96-4514-a7fe-45a83be59391;4a0cc23a-2e48-4d77-836f-c6e901153ff9;</t>
  </si>
  <si>
    <t>e32e1940-786d-4be7-9a4a-71c28c3ae226;f69ed3f6-3209-494b-8d2c-76d8676a2398;</t>
  </si>
  <si>
    <t>b63d9c41-41d6-4b9b-ac1d-8843e5b8152c</t>
  </si>
  <si>
    <t>bf9a0e3a-635d-495f-87c8-fdfd9e599c04</t>
  </si>
  <si>
    <t>66d9a484-6a93-4c72-8292-c7e138a08105</t>
  </si>
  <si>
    <t>20f522cb-e239-4a41-bec9-82eba1271421</t>
  </si>
  <si>
    <t>a8986e59-6303-4857-8b30-66c892318274</t>
  </si>
  <si>
    <t>5c4b50e6-242b-48eb-ab83-182837987e44</t>
  </si>
  <si>
    <t>7ffb866e-9fc0-40e0-a67e-8a0c9c9a3c43</t>
  </si>
  <si>
    <t>d8a56c7d-cce8-4fbc-bd97-6844a273c11b</t>
  </si>
  <si>
    <t>3249caf6-3ca0-4597-b219-f02786a43367</t>
  </si>
  <si>
    <t>47fcfeac-59e2-447c-9e15-b6d82c1e4241</t>
  </si>
  <si>
    <t>d09f6513-9532-4d29-a0b1-263b86a98721</t>
  </si>
  <si>
    <t>38478601-a95c-47a9-9242-2bfc2df4f75d</t>
  </si>
  <si>
    <t>28ac172b-a2b9-4b4b-8b99-a46d47fbd2fb</t>
  </si>
  <si>
    <t>712f7103-8e81-4eb5-aeff-c06f4bf90bf9</t>
  </si>
  <si>
    <t>c48acb8f-411e-4450-aa24-497d3ae121bd</t>
  </si>
  <si>
    <t>02f791a1-f740-4995-a1b5-50875e94bc46</t>
  </si>
  <si>
    <t>07354691-d566-4763-aad4-9cdf30ae83bd</t>
  </si>
  <si>
    <t>9f570630-9dc4-452c-a1c1-67e0a55c93f5</t>
  </si>
  <si>
    <t>8c0409d2-aef1-486c-b20e-3a0163868a7e</t>
  </si>
  <si>
    <t>aee8010b-9907-46d3-ad3a-464c69a7f190</t>
  </si>
  <si>
    <t>80c92151-912c-4fae-b442-a68ff1949c58</t>
  </si>
  <si>
    <t>2a103ac0-9717-4847-a8b1-fa26b3f1f45a</t>
  </si>
  <si>
    <t>69ee90d5-173b-489f-b186-959e82a11c91</t>
  </si>
  <si>
    <t>parent asset of D</t>
  </si>
  <si>
    <t>parent asset of G</t>
  </si>
  <si>
    <t>parameter set</t>
  </si>
  <si>
    <t>Client Name</t>
  </si>
  <si>
    <t>35da85f6-04cb-4788-8daf-51538a5e2272</t>
  </si>
  <si>
    <t>Ocado</t>
  </si>
  <si>
    <t>report</t>
  </si>
  <si>
    <t>Code Name</t>
  </si>
  <si>
    <t>44b33de5-3fc4-43b3-bb95-43b1adccba78</t>
  </si>
  <si>
    <t>Arup Project Office Address</t>
  </si>
  <si>
    <t>Central Square, Forth Street, Newcastle upon Tyne NE1 3PL, United Kingdom</t>
  </si>
  <si>
    <t>d79b219f-bc2a-4254-9742-f758512b6494</t>
  </si>
  <si>
    <t>Kroger 6 abbreviation</t>
  </si>
  <si>
    <t>3609c30f-6ad6-4313-8182-a212dccc7eeb</t>
  </si>
  <si>
    <t>K06</t>
  </si>
  <si>
    <t>Client requirement data set</t>
  </si>
  <si>
    <t>CFC Operator</t>
  </si>
  <si>
    <t>5821b722-3b03-4702-9fc9-1a84a3239c6b</t>
  </si>
  <si>
    <t>Kroger</t>
  </si>
  <si>
    <t>Kroger 6 number</t>
  </si>
  <si>
    <t>7036c284-7f0f-4329-84d6-a9c35f52acd0</t>
  </si>
  <si>
    <t>FC06</t>
  </si>
  <si>
    <t>Mezzanine designer</t>
  </si>
  <si>
    <t>13f749ea-7b62-43f4-b070-94d5aabaa3e4</t>
  </si>
  <si>
    <t>EirEng</t>
  </si>
  <si>
    <t>0f8340bd-5374-4d17-894a-3d5907407aab</t>
  </si>
  <si>
    <t>D</t>
  </si>
  <si>
    <t>location</t>
  </si>
  <si>
    <t>c9c5b7a9-7eaa-40fa-a36c-77cdc9da7b9c</t>
  </si>
  <si>
    <t>7832cb6b-c5f7-4a3c-879f-a6dfd6cbb4b4</t>
  </si>
  <si>
    <t>48201705-13d9-4729-804b-783653bafd7a</t>
  </si>
  <si>
    <t>North America</t>
  </si>
  <si>
    <t>c0f4bad1-1554-4fae-9c01-23d425808dfb</t>
  </si>
  <si>
    <t>USA</t>
  </si>
  <si>
    <t>6f0a6936-2d94-4f2c-b559-c7f700f70b6e</t>
  </si>
  <si>
    <t>Wisconsin</t>
  </si>
  <si>
    <t>eb0c3733-316f-4118-b4d6-2777254db9f0</t>
  </si>
  <si>
    <t>Pleasant Prairie</t>
  </si>
  <si>
    <t>Short spectral accelaration (1 second)</t>
  </si>
  <si>
    <t>5d91a150-83cd-49f5-9b2b-63e2039fbc8b</t>
  </si>
  <si>
    <t>seismic</t>
  </si>
  <si>
    <t>US</t>
  </si>
  <si>
    <t>Short spectral accelaration</t>
  </si>
  <si>
    <t>570a5930-7881-4169-8498-286ba15c339f</t>
  </si>
  <si>
    <t>Design short period Spectral response acceleration</t>
  </si>
  <si>
    <t>414c5b51-e39d-405c-9b0a-a0b1dc0a522b</t>
  </si>
  <si>
    <t>Design Spectral response acceleration (1 second)</t>
  </si>
  <si>
    <t>6612fadd-eb06-4f2f-949e-47090e4166fd</t>
  </si>
  <si>
    <t>57c569da-187a-42f6-b452-70d69c124893</t>
  </si>
  <si>
    <t>2402acc5-13ff-4e98-ac51-7fc0394085c4</t>
  </si>
  <si>
    <t>57bb4e51-56d3-4da6-bd73-715f89a4dbb6</t>
  </si>
  <si>
    <t>af5a070a-8d80-46cb-bb28-e657ce301730</t>
  </si>
  <si>
    <t>09ac6137-fc1d-41df-a7b1-217733d6d140</t>
  </si>
  <si>
    <t>adc3d32e-570f-4a1d-a552-37fc010baec0</t>
  </si>
  <si>
    <t>B</t>
  </si>
  <si>
    <t>9e859a4e-9ede-4d65-89e4-625010f12f77</t>
  </si>
  <si>
    <t>fe8fe50c-7f2d-40b4-9c3e-8b11f03f98d2</t>
  </si>
  <si>
    <t>a108af6f-f9c9-418e-8f72-3fa0ec78d0c3</t>
  </si>
  <si>
    <t>304c7bad-0458-4525-a71a-0b0d19b7ff4f</t>
  </si>
  <si>
    <t>fcba782f-aedf-4173-8872-b0c730016938</t>
  </si>
  <si>
    <t>483271f8-74ee-4e88-bef2-25d3f9cf1ffe</t>
  </si>
  <si>
    <t>0f635f7f-4037-4bf1-8f23-64e1fcb00604</t>
  </si>
  <si>
    <t>Ambient</t>
  </si>
  <si>
    <t>Final grid version</t>
  </si>
  <si>
    <t>76f99808-bb5d-461f-95e5-f75c07f5867e</t>
  </si>
  <si>
    <t>Total cells in x</t>
  </si>
  <si>
    <t>f021c29a-a401-441c-9829-7313610295f4</t>
  </si>
  <si>
    <t>Total cells in y</t>
  </si>
  <si>
    <t>94e84c82-df2a-4368-a5c1-efd057e5cd93</t>
  </si>
  <si>
    <t>Total number of cells</t>
  </si>
  <si>
    <t>1da46da3-414e-4551-a864-1aea8d0351ee</t>
  </si>
  <si>
    <t>Maximum x zones</t>
  </si>
  <si>
    <t>b3769c82-43c9-40fb-8ef2-47d27683124a</t>
  </si>
  <si>
    <t>Maximum y zones</t>
  </si>
  <si>
    <t>c5215eb2-3c6f-4ba9-8fef-7993128a6d2a</t>
  </si>
  <si>
    <t>Number of zones x</t>
  </si>
  <si>
    <t>5e3e473c-51a8-493a-bd66-39a99565539e</t>
  </si>
  <si>
    <t>Number of zones y</t>
  </si>
  <si>
    <t>55452a0f-c9a1-4eff-9553-c9256cc851e5</t>
  </si>
  <si>
    <t>Number of Totes z</t>
  </si>
  <si>
    <t>cfafc594-fb29-4ce3-bfde-6454bfdc5573</t>
  </si>
  <si>
    <t>Bot density</t>
  </si>
  <si>
    <t>23153cf6-4726-4bb1-90a9-5f1088731ee0</t>
  </si>
  <si>
    <t>Number of Bots</t>
  </si>
  <si>
    <t>9853e48c-be97-4e7a-8c92-36ba25d681e6</t>
  </si>
  <si>
    <t>Unloaded Bot mass</t>
  </si>
  <si>
    <t>d86aa346-13b7-4d70-a1cc-5d7bb3d9ca5e</t>
  </si>
  <si>
    <t>Bot accelaration</t>
  </si>
  <si>
    <t>f2676e58-cf52-42c2-96c4-e14f07a88d62</t>
  </si>
  <si>
    <t>m/s2</t>
  </si>
  <si>
    <t>4978d495-d8cf-477c-b1db-a8930e0ad9f0</t>
  </si>
  <si>
    <t>Loading</t>
  </si>
  <si>
    <t>57073c8f-c194-468d-afd8-c74b38b773d5</t>
  </si>
  <si>
    <t>Horizontal dynamic accelaration factor</t>
  </si>
  <si>
    <t>7aced01a-27d4-4cf9-8352-e7faddc7e06d</t>
  </si>
  <si>
    <t>Vertical dynamic accelaration factor</t>
  </si>
  <si>
    <t>2847712b-3e37-40e8-bb2f-aa40b90e646b</t>
  </si>
  <si>
    <t>2461ea54-7136-44cb-ab3d-2128a5cc97e8</t>
  </si>
  <si>
    <t>Tote average mass</t>
  </si>
  <si>
    <t>6f21380a-34d9-463a-8abe-ce25cffbd6d3</t>
  </si>
  <si>
    <t>Thermal Non-Seismic Positive Temperature Range</t>
  </si>
  <si>
    <t>11872e94-a1c7-4a06-a1bb-aabc9cc69547</t>
  </si>
  <si>
    <t>Thermal Non-Seismic Negative Temperature Range</t>
  </si>
  <si>
    <t>0e58bf21-9e2e-4387-8ecb-31098e29480e</t>
  </si>
  <si>
    <t>Thermal Seismic Positive Temperature Range</t>
  </si>
  <si>
    <t>2e3318bc-f844-4123-bc0d-80da0ad5d10f</t>
  </si>
  <si>
    <t>Thermal Seismic Negative Temperature Range</t>
  </si>
  <si>
    <t>42d54d40-5731-4417-ad79-94658cbcf5cd</t>
  </si>
  <si>
    <t>97c1f940-8d1c-4440-a095-dc0f08afda62</t>
  </si>
  <si>
    <t>Free-standing crash barrier required</t>
  </si>
  <si>
    <t>1ece56dc-5775-4a2f-b434-b7ed35f56ea1</t>
  </si>
  <si>
    <t>Chilled</t>
  </si>
  <si>
    <t>57dac714-44c5-4ec2-9a20-782142fdd3a9</t>
  </si>
  <si>
    <t>6b8661ee-8b73-4446-a1a6-7234778d8223</t>
  </si>
  <si>
    <t>1e9afa5b-c169-441d-a538-0161cadb2dfd</t>
  </si>
  <si>
    <t>b9ff8553-72d8-4333-a603-f190e924b931</t>
  </si>
  <si>
    <t>0254df81-2ba8-42fd-96af-48756622776f</t>
  </si>
  <si>
    <t>3226a3cf-b5be-4bc2-bc5e-956eb3b73e74</t>
  </si>
  <si>
    <t>1e863e97-dfca-4509-8ee2-37f931c14f5f</t>
  </si>
  <si>
    <t>0f52094c-7e84-41dc-a443-c25f0264967f</t>
  </si>
  <si>
    <t>389daf59-17c7-41bf-8540-9077c844fb9b</t>
  </si>
  <si>
    <t>1eaf0368-8e27-4c8d-992a-ebecea215f6e</t>
  </si>
  <si>
    <t>86634126-6ddc-4f1f-b581-c5c205d896d9</t>
  </si>
  <si>
    <t>36f11e48-d356-4576-9daf-295980519a6e</t>
  </si>
  <si>
    <t>0e1260ed-68a1-42ed-9caa-595b65c5bb31</t>
  </si>
  <si>
    <t>2a633010-3b6c-4199-a0e8-afc3179e4d65</t>
  </si>
  <si>
    <t>9dcef2be-185b-4e63-a1c9-a1270d58b84c</t>
  </si>
  <si>
    <t>0bb896f0-07f9-4fc0-b688-26975d92fe8e</t>
  </si>
  <si>
    <t>7ec7c24e-c41c-404b-bb58-e71ace1d96fa</t>
  </si>
  <si>
    <t>166177f8-8926-4a03-87c1-0aa8513f1e41</t>
  </si>
  <si>
    <t>f0588b8c-796a-4b97-9343-f05fcb17208b</t>
  </si>
  <si>
    <t>e6cbaa11-ab4d-407c-8454-86780f4124a5</t>
  </si>
  <si>
    <t>b5454469-b757-4d82-a5db-c1dd77c55c5e</t>
  </si>
  <si>
    <t>679245f1-86c3-4368-b230-7625ff3bfc79</t>
  </si>
  <si>
    <t>071226ce-66f0-4ffe-b648-55515f651275</t>
  </si>
  <si>
    <t>c03996c9-2515-499f-b898-5bbecab605fe</t>
  </si>
  <si>
    <t>Substructure</t>
  </si>
  <si>
    <t>e0614269-d899-436e-873f-a7de39849173</t>
  </si>
  <si>
    <t>df7ae91e-8026-46be-acfe-0086dc5737e2</t>
  </si>
  <si>
    <t>Bacing density of 561 braced frames</t>
  </si>
  <si>
    <t>2438b5ec-809b-4be8-b12c-689664e1ada9</t>
  </si>
  <si>
    <t>501fe791-c95d-4faf-b3c4-6dd01e794ded</t>
  </si>
  <si>
    <t>b151bbd1-fa73-4f6b-b359-e94b3588d279</t>
  </si>
  <si>
    <t>Supestructure Ambient</t>
  </si>
  <si>
    <t>9462927a-6e31-470a-846d-075f4a7152c7</t>
  </si>
  <si>
    <t>a5d062b1-da32-4515-b284-9eca71440635</t>
  </si>
  <si>
    <t>f34d7a48-8f30-4df2-824c-5bded945fe0e</t>
  </si>
  <si>
    <t>fb8a7a24-2914-4bf2-b518-96d18aad0028</t>
  </si>
  <si>
    <t>8d3cb739-0bf4-4c20-9236-1ea17ac74f97</t>
  </si>
  <si>
    <t>f9457d8f-c0df-4baa-a456-9d1d7996c1dd</t>
  </si>
  <si>
    <t>Supestructure Chilled</t>
  </si>
  <si>
    <t>cd79d105-e2eb-4b96-99bc-5b94121b91b3</t>
  </si>
  <si>
    <t>c4e0f7f6-a968-4d4c-9b0b-4394f23876f7</t>
  </si>
  <si>
    <t>2fd86063-f4b0-4439-ba20-b1ba1ef90eca</t>
  </si>
  <si>
    <t>f344c221-5b86-4281-8ac7-8d825d1f7b96</t>
  </si>
  <si>
    <t>4a626c20-10b5-4e67-9f41-286a39430b93</t>
  </si>
  <si>
    <t>Kroger 7</t>
  </si>
  <si>
    <t>Superstructure Chilled</t>
  </si>
  <si>
    <t>Brace</t>
  </si>
  <si>
    <t>M3 E1 18mm</t>
  </si>
  <si>
    <t>81394d51-0dd4-4f15-8271-8a1377813c61</t>
  </si>
  <si>
    <t>fdb56b0f-3ffb-4c42-9e95-304f795532f6</t>
  </si>
  <si>
    <t>Jupyter notebook - inputs</t>
  </si>
  <si>
    <t>36c97a2e-a756-4691-8ca5-eca4a2b763e2</t>
  </si>
  <si>
    <t>43408d42-d83e-4cac-9b5a-c2675a092f5b</t>
  </si>
  <si>
    <t>9a474fca-d453-4861-b863-b77b2757b6ec</t>
  </si>
  <si>
    <t>Cross sectional area gross</t>
  </si>
  <si>
    <t>29935e16-9af4-46b5-a9e8-ec537865fc00</t>
  </si>
  <si>
    <t>mm2</t>
  </si>
  <si>
    <t>122c27fc-8e95-4fb9-b236-753912ca4939,16091480-b044-4805-a686-d9c5b7fa581b,7a36135d-1a9e-4d8a-b84b-530952f1e858</t>
  </si>
  <si>
    <t>Cross sectional area, net</t>
  </si>
  <si>
    <t>b139cccb-8122-4af1-b15d-e52c3ec0d8e7</t>
  </si>
  <si>
    <t>Beam</t>
  </si>
  <si>
    <t>M1 3mm</t>
  </si>
  <si>
    <t>cm2</t>
  </si>
  <si>
    <t>Second moment of area (x-axis)</t>
  </si>
  <si>
    <t>31d50f3c-1005-4847-9749-e0538677672f</t>
  </si>
  <si>
    <t>Second moment of area (y-axis)</t>
  </si>
  <si>
    <t>6a3c090a-5620-4a8b-812b-db4171c34dc0</t>
  </si>
  <si>
    <t>Torsion Constant</t>
  </si>
  <si>
    <t>a8c09197-2013-42be-8954-2548d7aff116</t>
  </si>
  <si>
    <t>Centroid distance (x-axis)</t>
  </si>
  <si>
    <t>eb21fa64-bb98-4816-811b-18cf65907007</t>
  </si>
  <si>
    <t>Centroid distance (y-axis)</t>
  </si>
  <si>
    <t>e19bf443-2dc4-4a42-bc14-ff35d297d9db</t>
  </si>
  <si>
    <t>69815d5c-e323-4c05-a06a-88fc26a4c389</t>
  </si>
  <si>
    <t>mm3</t>
  </si>
  <si>
    <t>e90d191f-63e4-4987-86e5-63cd89db574f</t>
  </si>
  <si>
    <t>3d94a7bd-363e-4cd6-a99f-cb582ff600f7</t>
  </si>
  <si>
    <t>4408d9fb-4b93-41a8-890f-7c80256ff65b</t>
  </si>
  <si>
    <t>Bracing height (8 high)</t>
  </si>
  <si>
    <t>cf217506-9524-446c-9c12-3b55742fb1d8</t>
  </si>
  <si>
    <t>Bracing height (21 high)</t>
  </si>
  <si>
    <t>f7676e59-4a27-47ab-86cf-c4daf561d152</t>
  </si>
  <si>
    <t>Bracing width (561 direction)</t>
  </si>
  <si>
    <t>adcdf038-78d1-4e5f-a6c5-bd0208bc59e3</t>
  </si>
  <si>
    <t>Bracing width (761 direction)</t>
  </si>
  <si>
    <t>a64553fa-e190-49f1-a329-a0c0993ef1fe</t>
  </si>
  <si>
    <t>62f0d0d7-785c-48c5-9307-02df28adc20f</t>
  </si>
  <si>
    <t>74291a97-e80f-4672-8a9e-d7376ace09bd</t>
  </si>
  <si>
    <t>ϕ_t Resistance Factor (Chapter D – Design for members in tension)</t>
  </si>
  <si>
    <t>f90101e1-4d62-4d01-bd97-66c631c09eef</t>
  </si>
  <si>
    <t>ϕ_c Resistance Factor (Chapter E – Design for members in compression)</t>
  </si>
  <si>
    <t>b2829441-fa44-47eb-aaa5-f2bf24f4f3e6</t>
  </si>
  <si>
    <t>ϕ_h Resistance Factor (Chapter F – Design for members in flexure)</t>
  </si>
  <si>
    <t>3683ac07-5539-458e-916f-02719094cca1</t>
  </si>
  <si>
    <t>ϕ_v Resistance Factor (Chapter G – Design for members in shear)</t>
  </si>
  <si>
    <t>2777bd89-2264-45f3-b846-a85ee8404bbf</t>
  </si>
  <si>
    <t>ϕ_t,yield Resistance Factor (Chapter H – Design for members in combined forces and torsion, yielding)</t>
  </si>
  <si>
    <t>36d2b9a4-6e8f-4cde-b6fd-0e045852e440</t>
  </si>
  <si>
    <t>ϕ_t,rupture Resistance Factor (Chapter H – Design for members in combined forces and torsion, rupture)</t>
  </si>
  <si>
    <t>cc7d8ec3-03d5-47f6-8512-4d7b4e1b3849</t>
  </si>
  <si>
    <t>ϕ Resistance Factor (Chapters I,J and K)</t>
  </si>
  <si>
    <t>5a0a27eb-42e9-41f6-8563-ef91c3c24d13</t>
  </si>
  <si>
    <t>Track axial strength (gross area)</t>
  </si>
  <si>
    <t>e041efa2-9d47-4a4f-a112-53b6c8f07814</t>
  </si>
  <si>
    <t>190a1b98-d65d-405d-b2d2-698b702daa74</t>
  </si>
  <si>
    <t>16091480-b044-4805-a686-d9c5b7fa581b,16091480-b044-4805-a686-d9c5b7fa581b,3e57165e-4efb-4a2b-81f0-b8e9448a5e9b</t>
  </si>
  <si>
    <t>Radius of gyration (x-axis)</t>
  </si>
  <si>
    <t>a4a3c7ea-4c51-4a7f-8a6f-525c45164061</t>
  </si>
  <si>
    <t>Radius of gyration (y-axis)</t>
  </si>
  <si>
    <t>181d1b50-ca6a-4d65-9709-fc77ca8f7094</t>
  </si>
  <si>
    <t>Polar radius of gyration about the shear center</t>
  </si>
  <si>
    <t>be41cfb7-c1a9-4d84-ac0d-b4533a0d34e6</t>
  </si>
  <si>
    <t>49628992-c933-4580-8134-d9a9efabe13d</t>
  </si>
  <si>
    <t>16091480-b044-4805-a686-d9c5b7fa581b,3e57165e-4efb-4a2b-81f0-b8e9448a5e9b</t>
  </si>
  <si>
    <t>d7703f1d-100c-40bd-a44b-82217205604e</t>
  </si>
  <si>
    <t>Axial capacity of bracing from analysis (561 bracing)</t>
  </si>
  <si>
    <t>a22143ae-6554-4c11-89b7-e07e8fd1ff30</t>
  </si>
  <si>
    <t>Axial capacity of bracing from analysis (761 bracing)</t>
  </si>
  <si>
    <t>356bc55a-07a5-42b9-b9a7-6e163812fe9e</t>
  </si>
  <si>
    <t>Nominal tensile resistance (yielding)</t>
  </si>
  <si>
    <t>6cc52423-52dc-400a-bc2f-e8b06c8665b9</t>
  </si>
  <si>
    <t>Jupyter notebook - outputs</t>
  </si>
  <si>
    <t>Design tensile resistance (yielding)</t>
  </si>
  <si>
    <t>358ab2da-7aa2-4f05-ac98-b69806f98299</t>
  </si>
  <si>
    <t>Nominal tensile resistance (rupture)</t>
  </si>
  <si>
    <t>25a03c0b-d223-47b1-83d6-5b882769f450</t>
  </si>
  <si>
    <t>Design tensile resistance (rupture)</t>
  </si>
  <si>
    <t>14e8bb24-d648-4928-9213-5ae47e01f2a6</t>
  </si>
  <si>
    <t>cfc86a9b-5916-4acb-a1f6-7daf30874e95</t>
  </si>
  <si>
    <t>bded8b63-ab59-43b8-9779-80ecb4cbf56d</t>
  </si>
  <si>
    <t>Nominal compressive strength (yielding and global buckling)</t>
  </si>
  <si>
    <t>4976b8bf-b93f-4939-ad4b-9c2e7c3d3519</t>
  </si>
  <si>
    <t>7a36135d-1a9e-4d8a-b84b-530952f1e858,46fccf25-4a47-44d5-9a2a-b7fab7b27095</t>
  </si>
  <si>
    <t>Design compressive strength (yielding and global buckling)</t>
  </si>
  <si>
    <t>5f29fe18-afc2-4ca2-86ed-5cfb8c53a186</t>
  </si>
  <si>
    <t>9bac1ab5-7cda-4b99-8c24-20db7d699e53</t>
  </si>
  <si>
    <t>Critial elastic buckling load</t>
  </si>
  <si>
    <t>5ba69554-6fb0-4a30-bd0a-bb0cfc1bc512</t>
  </si>
  <si>
    <t>16663412-6d7c-41e6-8475-7313a15f0fff</t>
  </si>
  <si>
    <t>N/mm2</t>
  </si>
  <si>
    <t>38a03df3-f785-4cbf-ba11-84d33c1488dc</t>
  </si>
  <si>
    <t>be901f6c-d362-40fd-8315-c581eac88226</t>
  </si>
  <si>
    <t>925286bd-6bc2-4dc9-a8bb-aef12312ee43</t>
  </si>
  <si>
    <t>ded2969f-6f4a-454b-8a5d-8b7131f797ff,46fccf25-4a47-44d5-9a2a-b7fab7b27095</t>
  </si>
  <si>
    <t>12ebfe70-21e2-41e8-9734-7ac033f66bcb</t>
  </si>
  <si>
    <t>Unbraced length for bending (about x-axis)</t>
  </si>
  <si>
    <t>8da02c3c-7cfb-4f57-bfd8-756c5d25ae25</t>
  </si>
  <si>
    <t>56a72895-277d-4e4c-95bb-64232339c4cd</t>
  </si>
  <si>
    <t>dac8114f-fac3-47f3-adf3-774b8f51e3ec</t>
  </si>
  <si>
    <t>3d2d45fb-a492-449f-9e3f-2884aca60b0b</t>
  </si>
  <si>
    <t>9ea75e54-bf9b-4488-b955-7f87738a22e3</t>
  </si>
  <si>
    <t>21416e4d-4d80-49e9-8889-51310834a018</t>
  </si>
  <si>
    <t>Bending moment capacity (about minor axis)</t>
  </si>
  <si>
    <t>9bc3ee42-ca1e-4e84-8a74-82a1a9ddac58</t>
  </si>
  <si>
    <t>Bending moment capacity (about major axis)</t>
  </si>
  <si>
    <t>c2a74f39-3a6e-4f95-9049-c6bfb1005540</t>
  </si>
  <si>
    <t>8 high 561</t>
  </si>
  <si>
    <t>8 high 561 brace, non-seismic minimum axial force</t>
  </si>
  <si>
    <t>0dda3b2b-8179-41a3-a01c-463599d6c7d2</t>
  </si>
  <si>
    <t>8 high 561 brace, non-seismic maximum axial force</t>
  </si>
  <si>
    <t>aa63d096-040c-4e16-b185-b21379505a49</t>
  </si>
  <si>
    <t>8 high 561 brace, non-seismic absolute maximum minor axis bending moment</t>
  </si>
  <si>
    <t>9ff9ad25-b8ab-4aad-9f56-e7f2bc6f6340</t>
  </si>
  <si>
    <t>3aaef79d-6f0a-4494-9bc0-94e572d8444c</t>
  </si>
  <si>
    <t>8 high 761</t>
  </si>
  <si>
    <t>8 high 761 brace, non-seismic minimum axial force</t>
  </si>
  <si>
    <t>96b3a600-d797-40fc-9290-61013be7522c</t>
  </si>
  <si>
    <t>8 high 761 brace, non-seismic maximum axial force</t>
  </si>
  <si>
    <t>4d9a368d-3cc4-48fe-ae18-550a0e9f15c3</t>
  </si>
  <si>
    <t>8 high 761 brace, non-seismic absolute maximum minor axis bending moment</t>
  </si>
  <si>
    <t>2b1a7ba1-4c9a-45ec-acc6-43ef1977d40a</t>
  </si>
  <si>
    <t>30188c7b-0360-4fdd-94e1-46f1e40453fd</t>
  </si>
  <si>
    <t>8 high 561 brace, seismic minimum axial force</t>
  </si>
  <si>
    <t>e61ef3f9-b12a-40d6-88be-c6202aaf6591</t>
  </si>
  <si>
    <t>8 high 561 brace, seismic maximum axial force</t>
  </si>
  <si>
    <t>0af653bb-feab-4dd9-bbe1-0c6bed03cb07</t>
  </si>
  <si>
    <t>8 high 561 brace, seismic absolute maximum minor axis bending moment</t>
  </si>
  <si>
    <t>b10e8a51-775a-472d-9c5f-86afc7faad54</t>
  </si>
  <si>
    <t>3466e515-1f0e-493e-b775-a05708dafccc</t>
  </si>
  <si>
    <t>8 high 761 brace, seismic minimum axial force</t>
  </si>
  <si>
    <t>9692a50c-758a-4c72-9823-7e8f26f1c761</t>
  </si>
  <si>
    <t>8 high 761 brace, seismic maximum axial force</t>
  </si>
  <si>
    <t>8744eaa4-c7d1-4425-ab3d-53adce0553aa</t>
  </si>
  <si>
    <t>8 high 761 brace, seismic absolute maximum minor axis bending moment</t>
  </si>
  <si>
    <t>f1648ec4-e32b-47a7-a80c-17d86d141d73</t>
  </si>
  <si>
    <t>300b9048-e641-46af-a0db-0be92a9f6aae</t>
  </si>
  <si>
    <t>21 high 561</t>
  </si>
  <si>
    <t>21 high 561 brace, non-seismic minimum axial force</t>
  </si>
  <si>
    <t>621656b9-8dd9-4863-bb93-acd0ce1ea1e6</t>
  </si>
  <si>
    <t>21 high 561 brace, non-seismic maximum axial force</t>
  </si>
  <si>
    <t>5d764c54-39ef-464b-9d32-bd887a257874</t>
  </si>
  <si>
    <t>21 high 561 brace, non-seismic absolute maximum minor axis bending moment</t>
  </si>
  <si>
    <t>f310c981-4037-4d41-9b23-532ec6698318</t>
  </si>
  <si>
    <t>5a16b432-b02c-4120-b1f2-bf09c4628523</t>
  </si>
  <si>
    <t>21 high 761</t>
  </si>
  <si>
    <t>21 high 761 brace, non-seismic minimum axial force</t>
  </si>
  <si>
    <t>56c48d74-fee7-447d-95d9-4ce5a7dcd895</t>
  </si>
  <si>
    <t>21 high 761 brace, non-seismic maximum axial force</t>
  </si>
  <si>
    <t>7b616f9f-6612-4c63-ba67-3bac46a1bcbc</t>
  </si>
  <si>
    <t>21 high 761 brace, non-seismic absolute maximum minor axis bending moment</t>
  </si>
  <si>
    <t>e541a901-7eb4-4c00-8120-db3dca03a349</t>
  </si>
  <si>
    <t>9c9d251a-21be-4b78-8ebb-82f2521d13c9</t>
  </si>
  <si>
    <t>21 high 561 brace, seismic minimum axial force</t>
  </si>
  <si>
    <t>4f675d56-e195-471d-abbb-bc7d5b05c117</t>
  </si>
  <si>
    <t>21 high 561 brace, seismic maximum axial force</t>
  </si>
  <si>
    <t>1ca9eda6-d619-42e0-8e48-f8359e956f6b</t>
  </si>
  <si>
    <t>21 high 561 brace, seismic absolute maximum minor axis bending moment</t>
  </si>
  <si>
    <t>738de80e-4fbb-4039-8c81-fd30b68d9d01</t>
  </si>
  <si>
    <t>7c942dbf-7e92-4a19-9e64-6021b0bf0514</t>
  </si>
  <si>
    <t>21 high 761 brace, seismic minimum axial force</t>
  </si>
  <si>
    <t>84b79d01-8826-44a5-9af8-5a22b8ce0ec7</t>
  </si>
  <si>
    <t>21 high 761 brace, seismic maximum axial force</t>
  </si>
  <si>
    <t>77c6ae25-f607-411e-b5fc-930ac47d7e7a</t>
  </si>
  <si>
    <t>21 high 761 brace, seismic absolute maximum minor axis bending moment</t>
  </si>
  <si>
    <t>ca9614cf-ce1d-4df9-b20f-c2dd6bb879a5</t>
  </si>
  <si>
    <t>d25a969d-97a8-4985-88f3-6b3d94b75a90</t>
  </si>
  <si>
    <t>8 high brace, design axial tension force (demand)</t>
  </si>
  <si>
    <t>fe3c98e9-6c13-4ac1-b022-f771b66fdd12</t>
  </si>
  <si>
    <t>8 high brace, design axial compression force (demand)</t>
  </si>
  <si>
    <t>5c4abdaa-28d5-442b-9e51-dde4118dec50</t>
  </si>
  <si>
    <t>8 high brace, design minor axis bending moment (demand)</t>
  </si>
  <si>
    <t>2aaceba4-dc5b-4243-a96a-806f3eac1e2b</t>
  </si>
  <si>
    <t>8 high brace, design major axis bending moment (demand)</t>
  </si>
  <si>
    <t>81b25c8e-cacf-4893-8e65-907cedb2411c</t>
  </si>
  <si>
    <t>21 high brace, design axial tension force (demand)</t>
  </si>
  <si>
    <t>63922ed9-1c09-436e-a421-f98dc042b322</t>
  </si>
  <si>
    <t>21 high brace, design axial compression force (demand)</t>
  </si>
  <si>
    <t>29e44fa4-d1f0-4970-8ec2-d86131706ccd</t>
  </si>
  <si>
    <t>21 high brace, design minor axis bending moment (demand)</t>
  </si>
  <si>
    <t>a0450e0f-1e2a-4794-9869-82cb3d73554e</t>
  </si>
  <si>
    <t>21 high brace, design major axis bending moment (demand)</t>
  </si>
  <si>
    <t>c11ba4f0-87c8-4fe9-9f30-021e9a5884a3</t>
  </si>
  <si>
    <t>8 high brace, design axial tension capacity</t>
  </si>
  <si>
    <t>3bcea816-9830-4c6e-886a-0dbf899e6079</t>
  </si>
  <si>
    <t>8 high brace, design axial compression capacity</t>
  </si>
  <si>
    <t>fe70d2a8-81d1-4b38-a4ad-b49d8643c9cf</t>
  </si>
  <si>
    <t>8 high brace, design minor axis bending capacity</t>
  </si>
  <si>
    <t>b5439033-8859-4b85-9132-b3d900a807ac</t>
  </si>
  <si>
    <t>8 high brace, design major axis bending capacity</t>
  </si>
  <si>
    <t>373ab8ae-2451-4970-895e-58a1babf3700</t>
  </si>
  <si>
    <t>21 high brace, design axial tension capacity</t>
  </si>
  <si>
    <t>df969b14-8e97-4588-8d75-d60a4bba8aec</t>
  </si>
  <si>
    <t>21 high brace, design axial compression capacity</t>
  </si>
  <si>
    <t>266fe863-5729-4344-8e46-4d061d222977</t>
  </si>
  <si>
    <t>21 high brace, design minor axis bending capacity</t>
  </si>
  <si>
    <t>11629404-53fe-4188-b61f-77c78fce986c</t>
  </si>
  <si>
    <t>21 high brace, design major axis bending capacity</t>
  </si>
  <si>
    <t>941e1416-329c-49b6-aa3b-3ef11514aba4</t>
  </si>
  <si>
    <t>8 high brace, design axial tension demand-capacity ratio (utilization)</t>
  </si>
  <si>
    <t>4939fb42-aa3d-4103-941f-944bd1a82fc0</t>
  </si>
  <si>
    <t>8 high brace, design axial compression demand-capacity ratio (utilization)</t>
  </si>
  <si>
    <t>214f3dc7-b7bd-4a24-b176-a11ec1a9d3a8</t>
  </si>
  <si>
    <t>8 high brace, design minor axis bending demand-capacity ratio (utilization)</t>
  </si>
  <si>
    <t>02455e59-2a3e-4a07-a5f9-b919ead86183</t>
  </si>
  <si>
    <t>8 high brace, design major axis bending demand-capacity ratio (utilization)</t>
  </si>
  <si>
    <t>2d108ec5-dfa5-494e-938a-db8e74d54716</t>
  </si>
  <si>
    <t>21 high brace, design axial tension demand-capacity ratio (utilization)</t>
  </si>
  <si>
    <t>bbea4648-a33d-4698-bdc8-22abbb656de6</t>
  </si>
  <si>
    <t>21 high brace, design axial compression demand-capacity ratio (utilization)</t>
  </si>
  <si>
    <t>4673b69e-5c37-46cf-aa53-0a60830627c8</t>
  </si>
  <si>
    <t>21 high brace, design minor axis bending demand-capacity ratio (utilization)</t>
  </si>
  <si>
    <t>10cd07a2-831a-48be-b3c6-c96b0679b0ac</t>
  </si>
  <si>
    <t>21 high brace, design major axis bending demand-capacity ratio (utilization)</t>
  </si>
  <si>
    <t>7446a3ed-875c-4543-8076-e4abb1064dbe</t>
  </si>
  <si>
    <t>122c27fc-8e95-4fb9-b236-753912ca4939,7a36135d-1a9e-4d8a-b84b-530952f1e858</t>
  </si>
  <si>
    <t>cold formed steel</t>
  </si>
  <si>
    <t>16091480-b044-4805-a686-d9c5b7fa581b,3e57165e-4efb-4a2b-81f0-b8e9448a5e9b,ded2969f-6f4a-454b-8a5d-8b7131f797ff</t>
  </si>
  <si>
    <t>Column</t>
  </si>
  <si>
    <t>C3 brace-gusset plate connection through solt in central column</t>
  </si>
  <si>
    <t>18mm</t>
  </si>
  <si>
    <t>91d8457c-ce96-49aa-8477-25a65490430d</t>
  </si>
  <si>
    <t>3mm</t>
  </si>
  <si>
    <t>Load per columns 8 high</t>
  </si>
  <si>
    <t>Load per columns 21 high</t>
  </si>
  <si>
    <t>From GSA Analysis Chilled Non-Seismc Model Results Database</t>
  </si>
  <si>
    <t>8 high 561 brace, non-seismic minimum vertical shear force</t>
  </si>
  <si>
    <t>8 high 561 brace, non-seismic maximum vertical shear force</t>
  </si>
  <si>
    <t>8 high 561 brace, non-seismic minimum horizontal shear force</t>
  </si>
  <si>
    <t>8 high 561 brace, non-seismic maximum horizontal shear force</t>
  </si>
  <si>
    <t>8 high 561 brace, non-seismic minimum torsional moment</t>
  </si>
  <si>
    <t>8 high 561 brace, non-seismic maximum torsional moment</t>
  </si>
  <si>
    <t>8 high 561 brace, non-seismic minimum major axis bending moment</t>
  </si>
  <si>
    <t>8 high 561 brace, non-seismic maximum major axis bending moment</t>
  </si>
  <si>
    <t>8 high 561 brace, non-seismic minimum minor axis bending moment</t>
  </si>
  <si>
    <t>8 high 561 brace, non-seismic maximum minor axis bending moment</t>
  </si>
  <si>
    <t>8 high 761 brace, non-seismic minimum vertical shear force</t>
  </si>
  <si>
    <t>8 high 761 brace, non-seismic maximum vertical shear force</t>
  </si>
  <si>
    <t>8 high 761 brace, non-seismic minimum horizontal shear force</t>
  </si>
  <si>
    <t>8 high 761 brace, non-seismic maximum horizontal shear force</t>
  </si>
  <si>
    <t>8 high 761 brace, non-seismic minimum torsional moment</t>
  </si>
  <si>
    <t>8 high 761 brace, non-seismic maximum torsional moment</t>
  </si>
  <si>
    <t>8 high 761 brace, non-seismic minimum major axis bending moment</t>
  </si>
  <si>
    <t>8 high 761 brace, non-seismic maximum major axis bending moment</t>
  </si>
  <si>
    <t>8 high 761 brace, non-seismic minimum minor axis bending moment</t>
  </si>
  <si>
    <t>8 high 761 brace, non-seismic maximum minor axis bending moment</t>
  </si>
  <si>
    <t>From GSA Analysis Chilled Seismic Model Results Database</t>
  </si>
  <si>
    <t>8 high 561 brace, seismic minimum vertical shear force</t>
  </si>
  <si>
    <t>8 high 561 brace, seismic maximum vertical shear force</t>
  </si>
  <si>
    <t>8 high 561 brace, seismic minimum horizontal shear force</t>
  </si>
  <si>
    <t>8 high 561 brace, seismic maximum horizontal shear force</t>
  </si>
  <si>
    <t>8 high 561 brace, seismic minimum torsional moment</t>
  </si>
  <si>
    <t>8 high 561 brace, seismic maximum torsional moment</t>
  </si>
  <si>
    <t>8 high 561 brace, seismic minimum major axis bending moment</t>
  </si>
  <si>
    <t>8 high 561 brace, seismic maximum major axis bending moment</t>
  </si>
  <si>
    <t>8 high 561 brace, seismic minimum minor axis bending moment</t>
  </si>
  <si>
    <t>8 high 561 brace, seismic maximum minor axis bending moment</t>
  </si>
  <si>
    <t>8 high 761 brace, seismic minimum vertical shear force</t>
  </si>
  <si>
    <t>8 high 761 brace, seismic maximum vertical shear force</t>
  </si>
  <si>
    <t>8 high 761 brace, seismic minimum horizontal shear force</t>
  </si>
  <si>
    <t>8 high 761 brace, seismic maximum horizontal shear force</t>
  </si>
  <si>
    <t>8 high 761 brace, seismic minimum torsional moment</t>
  </si>
  <si>
    <t>8 high 761 brace, seismic maximum torsional moment</t>
  </si>
  <si>
    <t>8 high 761 brace, seismic minimum major axis bending moment</t>
  </si>
  <si>
    <t>8 high 761 brace, seismic maximum major axis bending moment</t>
  </si>
  <si>
    <t>8 high 761 brace, seismic minimum minor axis bending moment</t>
  </si>
  <si>
    <t>8 high 761 brace, seismic maximum minor axis bending moment</t>
  </si>
  <si>
    <t>Connection</t>
  </si>
  <si>
    <t>C5 Fabricated</t>
  </si>
  <si>
    <t>User requirement</t>
  </si>
  <si>
    <t>Run 8 high</t>
  </si>
  <si>
    <t>8 high 561 vertical height of diagonal</t>
  </si>
  <si>
    <t>8 high 561 horizontal length of diagonal</t>
  </si>
  <si>
    <t>8 high 761 vertical height of diagonal</t>
  </si>
  <si>
    <t>8 high 761 horizontal length of diagonal</t>
  </si>
  <si>
    <t>21 high 561, maximum uplift</t>
  </si>
  <si>
    <t>Python script - output</t>
  </si>
  <si>
    <t>21 high 561, maximum compression</t>
  </si>
  <si>
    <t>21 high 561, maximum shear in y-direction</t>
  </si>
  <si>
    <t>21 high 561, minimum shear in y-direction</t>
  </si>
  <si>
    <t>21 high 761, maximum uplift</t>
  </si>
  <si>
    <t>21 high 761, maximum compression</t>
  </si>
  <si>
    <t>21 high 761, maximum shear in x-direction</t>
  </si>
  <si>
    <t>21 high 761, minimum shear in x-direction</t>
  </si>
  <si>
    <t>8 high 561, maximum uplift</t>
  </si>
  <si>
    <t>8 high 561, maximum compression</t>
  </si>
  <si>
    <t>8 high 561, maximum shear in y-direction</t>
  </si>
  <si>
    <t>8 high 561, minimum shear in y-direction</t>
  </si>
  <si>
    <t>8 high 761, maximum uplift</t>
  </si>
  <si>
    <t>8 high 761, maximum compression</t>
  </si>
  <si>
    <t>8 high 761, maximum shear in x-direction</t>
  </si>
  <si>
    <t>8 high 761, minimum shear in x-direction</t>
  </si>
  <si>
    <t>Superstructure Ambient</t>
  </si>
  <si>
    <t>Resistance Factor for members in tension</t>
  </si>
  <si>
    <t>Resistance Factor for members in compression</t>
  </si>
  <si>
    <t>Resistance Factor for members in flexure</t>
  </si>
  <si>
    <t>Resistance Factor for members in shear</t>
  </si>
  <si>
    <t>Resistance Factor for members in combined forces and torsion, yielding</t>
  </si>
  <si>
    <t>Resistance Factor  for members in combined forces and torsion, rupture</t>
  </si>
  <si>
    <t>Resistance Factor</t>
  </si>
  <si>
    <t>8 high</t>
  </si>
  <si>
    <t>Design axial tension force (demand)</t>
  </si>
  <si>
    <t>Design axial compression force (demand)</t>
  </si>
  <si>
    <t>Design minor axis bending moment (demand)</t>
  </si>
  <si>
    <t>Design major axis bending moment (demand)</t>
  </si>
  <si>
    <t>21 high</t>
  </si>
  <si>
    <t>Design axial tension demand-capacity ratio (utilization)</t>
  </si>
  <si>
    <t>Design axial compression demand-capacity ratio (utilization)</t>
  </si>
  <si>
    <t>Design minor axis bending demand-capacity ratio (utilization)</t>
  </si>
  <si>
    <t>Design major axis bending demand-capacity ratio (utilization)</t>
  </si>
  <si>
    <t>C3 3 plate</t>
  </si>
  <si>
    <t>\</t>
  </si>
  <si>
    <t>Seismic maximum axial force</t>
  </si>
  <si>
    <t>Seismic minimum vertical shear force</t>
  </si>
  <si>
    <t>Seismic maximum vertical shear force</t>
  </si>
  <si>
    <t>Seismic minimum horizontal shear force</t>
  </si>
  <si>
    <t>Seismic maximum horizontal shear force</t>
  </si>
  <si>
    <t>Seismic minimum torsional moment</t>
  </si>
  <si>
    <t>Seismic maximum torsional moment</t>
  </si>
  <si>
    <t>Seismic minimum major axis bending moment</t>
  </si>
  <si>
    <t>Seismic maximum major axis bending moment</t>
  </si>
  <si>
    <t>Seismic minimum minor axis bending moment</t>
  </si>
  <si>
    <t>Seismic maximum minor axis bending moment</t>
  </si>
  <si>
    <t>Maximum shear in y-direction</t>
  </si>
  <si>
    <t>Minimum shear in y-direction</t>
  </si>
  <si>
    <t>Maximum shear in x-direction</t>
  </si>
  <si>
    <t>Minimum shear in x-direction</t>
  </si>
  <si>
    <t>122c27fc-8e95-4fb9-b236-753912ca4939;16091480-b044-4805-a686-d9c5b7fa581b;7a36135d-1a9e-4d8a-b84b-530952f1e858</t>
  </si>
  <si>
    <t>16091480-b044-4805-a686-d9c5b7fa581b;16091480-b044-4805-a686-d9c5b7fa581b;3e57165e-4efb-4a2b-81f0-b8e9448a5e9b</t>
  </si>
  <si>
    <t>16091480-b044-4805-a686-d9c5b7fa581b;3e57165e-4efb-4a2b-81f0-b8e9448a5e9b</t>
  </si>
  <si>
    <t>7a36135d-1a9e-4d8a-b84b-530952f1e858;46fccf25-4a47-44d5-9a2a-b7fab7b27095</t>
  </si>
  <si>
    <t>ded2969f-6f4a-454b-8a5d-8b7131f797ff;46fccf25-4a47-44d5-9a2a-b7fab7b27095</t>
  </si>
  <si>
    <t>122c27fc-8e95-4fb9-b236-753912ca4939;7a36135d-1a9e-4d8a-b84b-530952f1e858</t>
  </si>
  <si>
    <t>16091480-b044-4805-a686-d9c5b7fa581b;3e57165e-4efb-4a2b-81f0-b8e9448a5e9b;ded2969f-6f4a-454b-8a5d-8b7131f797ff</t>
  </si>
  <si>
    <t>Type in names of room types</t>
  </si>
  <si>
    <t>Room Type Name</t>
  </si>
  <si>
    <t>Building Envelope Type</t>
  </si>
  <si>
    <t>Type in names of envelope types</t>
  </si>
  <si>
    <r>
      <rPr>
        <i/>
        <u/>
        <sz val="10"/>
        <color rgb="FFFF0000"/>
        <rFont val="Calibri"/>
        <family val="2"/>
        <scheme val="minor"/>
      </rPr>
      <t>Note</t>
    </r>
    <r>
      <rPr>
        <i/>
        <sz val="10"/>
        <color rgb="FFFF0000"/>
        <rFont val="Calibri"/>
        <family val="2"/>
        <scheme val="minor"/>
      </rPr>
      <t xml:space="preserve"> only room type names entered here will be read into the database</t>
    </r>
  </si>
  <si>
    <t>new space type</t>
  </si>
  <si>
    <t xml:space="preserve">Source URL </t>
  </si>
  <si>
    <t>INSTRUCTIONS</t>
  </si>
  <si>
    <t>This spreadsheet is intended to allow the user to prepopulate a DDB project with the necessary inputs to generate a HVAC Basis of Design report.</t>
  </si>
  <si>
    <t>When filling in the spreadsheet, please edit only  the orange input cells throughout.</t>
  </si>
  <si>
    <t>For each response, the user is encouraged to amend source information appropriately. In order for a response to be stored in DDB, the cells 'Source Type','Source Title' and 'Source Reference' cannot be blank.</t>
  </si>
  <si>
    <t>If you do not have any source information, retain the default text.</t>
  </si>
  <si>
    <t>Populating the upload spreadsheet</t>
  </si>
  <si>
    <t>Printing the automated report</t>
  </si>
  <si>
    <t>Follow the guidance in the 'Notes/Format' column when populating the input cells.</t>
  </si>
  <si>
    <t>Once you have posted your responses to DDB, you can generate the report via the following link:</t>
  </si>
  <si>
    <t>DDB automated report form (arup.com)</t>
  </si>
  <si>
    <t>You may need to authenticate with windows before you see the form.</t>
  </si>
  <si>
    <t>The spreadsheet is designed to be a quick upload tool, with DDB acting as the single source of truth for up to date parameters.</t>
  </si>
  <si>
    <t>You will need to input the project number and the file name of your upload spreadsheet.</t>
  </si>
  <si>
    <t xml:space="preserve">Once you have populated the upload spreadsheet, you can post it to DDB using the 'HVAC BoD Upload' Jupyter notebook.  </t>
  </si>
  <si>
    <r>
      <t xml:space="preserve">Posting responses to DDB </t>
    </r>
    <r>
      <rPr>
        <b/>
        <i/>
        <sz val="11"/>
        <color rgb="FFFF0000"/>
        <rFont val="Calibri"/>
        <family val="2"/>
        <scheme val="minor"/>
      </rPr>
      <t>to be expanded</t>
    </r>
  </si>
  <si>
    <t>You will also need to have the filed saved in the correct location…</t>
  </si>
  <si>
    <t>I want to update some values, can I reuse the upload spreadsheet?</t>
  </si>
  <si>
    <t>Yes, you can post updated values using the spreadsheet and upload script. All responses left blank will be skipped over and will not overwrite any parameters already posted to DDB.</t>
  </si>
  <si>
    <t>Any values provided in the spreadsheet will be posted, and will overwrite their previous value stored in DDB.</t>
  </si>
  <si>
    <t>For adding/ removing extra assets (e.g. additional space types or building envelope elements), copy and paste blocks of parameters as outlined in the guidance at the top of the appropriate sheet.</t>
  </si>
  <si>
    <t>To generate your report, select your project from the project drop-down, and 'HVAC BoD 2' from the report drop-down. Click 'Assemble the Report' and then 'Generate'.</t>
  </si>
  <si>
    <t>Click the generated word file to download your populated template for review.</t>
  </si>
  <si>
    <t>Day</t>
  </si>
  <si>
    <t>Month</t>
  </si>
  <si>
    <t>Year</t>
  </si>
  <si>
    <t>Sheet Names</t>
  </si>
  <si>
    <t>Tag Name</t>
  </si>
  <si>
    <t>Header Rows</t>
  </si>
  <si>
    <t>product type</t>
  </si>
  <si>
    <t>system (buildings)</t>
  </si>
  <si>
    <t>Parent System</t>
  </si>
  <si>
    <t>site 1</t>
  </si>
  <si>
    <t>building 2</t>
  </si>
  <si>
    <t>Parent Sub System Name</t>
  </si>
  <si>
    <t>TRUE/FALSE</t>
  </si>
  <si>
    <t>Test</t>
  </si>
  <si>
    <t>space type 1</t>
  </si>
  <si>
    <t>Air change rate</t>
  </si>
  <si>
    <t>Building occupancy type</t>
  </si>
  <si>
    <t>Cooling load benchmark</t>
  </si>
  <si>
    <t>Design visible light transmittance</t>
  </si>
  <si>
    <t>Exhaust ventilation required</t>
  </si>
  <si>
    <t>Extract ventilation air rate</t>
  </si>
  <si>
    <t>Fluid type</t>
  </si>
  <si>
    <t>Fresh air flow rate</t>
  </si>
  <si>
    <t>Fresh air flow rate per person</t>
  </si>
  <si>
    <t>Grade final filters</t>
  </si>
  <si>
    <t>Heat recovery efficiency</t>
  </si>
  <si>
    <t>Heating load benchmark</t>
  </si>
  <si>
    <t>Incoming natural gas supplier</t>
  </si>
  <si>
    <t>Inlet fluid temperature</t>
  </si>
  <si>
    <t>Location of cooling plant</t>
  </si>
  <si>
    <t>Location of heat generating equipment</t>
  </si>
  <si>
    <t>Maximum required lighting power density per 100lux</t>
  </si>
  <si>
    <t>Minimum required heat recovery efficiency</t>
  </si>
  <si>
    <t>Minimum seasonal energy efficiency of room air conditioners</t>
  </si>
  <si>
    <t>Minimum seasonal heating system efficiency</t>
  </si>
  <si>
    <t>Mixed mode requirement</t>
  </si>
  <si>
    <t>Natural ventilation required</t>
  </si>
  <si>
    <t>Normal occupancy level</t>
  </si>
  <si>
    <t>Occupancy characteristics</t>
  </si>
  <si>
    <t>Occupancy design hours</t>
  </si>
  <si>
    <t>Outlet fluid temperature</t>
  </si>
  <si>
    <t>Percentage of daily cold water consumption</t>
  </si>
  <si>
    <t>Rainfall in August</t>
  </si>
  <si>
    <t>Rainfall in November</t>
  </si>
  <si>
    <t>Re-fill period for cold water storage tank</t>
  </si>
  <si>
    <t>Specific fan power</t>
  </si>
  <si>
    <t>Sustainable development goals</t>
  </si>
  <si>
    <t>Total annual rainfall</t>
  </si>
  <si>
    <t>Type of refrigerant</t>
  </si>
  <si>
    <t>Type of system resilience</t>
  </si>
  <si>
    <t>Ventilation system control</t>
  </si>
  <si>
    <t>Volume of water storage tank</t>
  </si>
  <si>
    <t>Weather data file</t>
  </si>
  <si>
    <t>dB(A)</t>
  </si>
  <si>
    <t>Project Parameters</t>
  </si>
  <si>
    <t>Space Type Parameters</t>
  </si>
  <si>
    <t>System Parameters</t>
  </si>
  <si>
    <t>Sub System Parameters</t>
  </si>
  <si>
    <t>Product Type Parameters</t>
  </si>
  <si>
    <t>External wall</t>
  </si>
  <si>
    <t>Floor</t>
  </si>
  <si>
    <t>Window</t>
  </si>
  <si>
    <t>Building Envelope Parameters</t>
  </si>
  <si>
    <t>Heating</t>
  </si>
  <si>
    <t>Chiller</t>
  </si>
  <si>
    <t>Domestic cold water</t>
  </si>
  <si>
    <t>Ventilation</t>
  </si>
  <si>
    <t>Cooling</t>
  </si>
  <si>
    <t>Mechanical ventilation</t>
  </si>
  <si>
    <t>Boiler type 1</t>
  </si>
  <si>
    <t>AHU type 1</t>
  </si>
  <si>
    <t>VRV</t>
  </si>
  <si>
    <t>Calorifier</t>
  </si>
  <si>
    <t>Domestic hot water</t>
  </si>
  <si>
    <t>Radiator type 1</t>
  </si>
  <si>
    <t>Walls must contain 'external wall' in their name</t>
  </si>
  <si>
    <t>Rooves must contain 'roof' in their name</t>
  </si>
  <si>
    <t>Floors must contain 'floor' in their name</t>
  </si>
  <si>
    <t>Windows/glazing must contain 'window' or 'glazed' in their name</t>
  </si>
  <si>
    <r>
      <t>Heating plant names should contain: '</t>
    </r>
    <r>
      <rPr>
        <b/>
        <sz val="11"/>
        <color theme="1"/>
        <rFont val="Calibri"/>
        <family val="2"/>
        <scheme val="minor"/>
      </rPr>
      <t>boiler</t>
    </r>
    <r>
      <rPr>
        <sz val="11"/>
        <color theme="1"/>
        <rFont val="Calibri"/>
        <family val="2"/>
        <scheme val="minor"/>
      </rPr>
      <t>', '</t>
    </r>
    <r>
      <rPr>
        <b/>
        <sz val="11"/>
        <color theme="1"/>
        <rFont val="Calibri"/>
        <family val="2"/>
        <scheme val="minor"/>
      </rPr>
      <t>heat</t>
    </r>
    <r>
      <rPr>
        <sz val="11"/>
        <color theme="1"/>
        <rFont val="Calibri"/>
        <family val="2"/>
        <scheme val="minor"/>
      </rPr>
      <t xml:space="preserve"> </t>
    </r>
    <r>
      <rPr>
        <b/>
        <sz val="11"/>
        <color theme="1"/>
        <rFont val="Calibri"/>
        <family val="2"/>
        <scheme val="minor"/>
      </rPr>
      <t>pump</t>
    </r>
    <r>
      <rPr>
        <sz val="11"/>
        <color theme="1"/>
        <rFont val="Calibri"/>
        <family val="2"/>
        <scheme val="minor"/>
      </rPr>
      <t>', '</t>
    </r>
    <r>
      <rPr>
        <b/>
        <sz val="11"/>
        <color theme="1"/>
        <rFont val="Calibri"/>
        <family val="2"/>
        <scheme val="minor"/>
      </rPr>
      <t>gshp</t>
    </r>
    <r>
      <rPr>
        <sz val="11"/>
        <color theme="1"/>
        <rFont val="Calibri"/>
        <family val="2"/>
        <scheme val="minor"/>
      </rPr>
      <t>', '</t>
    </r>
    <r>
      <rPr>
        <b/>
        <sz val="11"/>
        <color theme="1"/>
        <rFont val="Calibri"/>
        <family val="2"/>
        <scheme val="minor"/>
      </rPr>
      <t>ashp</t>
    </r>
    <r>
      <rPr>
        <sz val="11"/>
        <color theme="1"/>
        <rFont val="Calibri"/>
        <family val="2"/>
        <scheme val="minor"/>
      </rPr>
      <t>', or '</t>
    </r>
    <r>
      <rPr>
        <b/>
        <sz val="11"/>
        <color theme="1"/>
        <rFont val="Calibri"/>
        <family val="2"/>
        <scheme val="minor"/>
      </rPr>
      <t>chp</t>
    </r>
    <r>
      <rPr>
        <sz val="11"/>
        <color theme="1"/>
        <rFont val="Calibri"/>
        <family val="2"/>
        <scheme val="minor"/>
      </rPr>
      <t>'</t>
    </r>
  </si>
  <si>
    <r>
      <t>Terminal heating devices should contain: '</t>
    </r>
    <r>
      <rPr>
        <b/>
        <sz val="11"/>
        <color theme="1"/>
        <rFont val="Calibri"/>
        <family val="2"/>
        <scheme val="minor"/>
      </rPr>
      <t>radiator</t>
    </r>
    <r>
      <rPr>
        <sz val="11"/>
        <color theme="1"/>
        <rFont val="Calibri"/>
        <family val="2"/>
        <scheme val="minor"/>
      </rPr>
      <t>'; '</t>
    </r>
    <r>
      <rPr>
        <b/>
        <sz val="11"/>
        <color theme="1"/>
        <rFont val="Calibri"/>
        <family val="2"/>
        <scheme val="minor"/>
      </rPr>
      <t>trench</t>
    </r>
    <r>
      <rPr>
        <sz val="11"/>
        <color theme="1"/>
        <rFont val="Calibri"/>
        <family val="2"/>
        <scheme val="minor"/>
      </rPr>
      <t xml:space="preserve"> </t>
    </r>
    <r>
      <rPr>
        <b/>
        <sz val="11"/>
        <color theme="1"/>
        <rFont val="Calibri"/>
        <family val="2"/>
        <scheme val="minor"/>
      </rPr>
      <t>heater</t>
    </r>
    <r>
      <rPr>
        <sz val="11"/>
        <color theme="1"/>
        <rFont val="Calibri"/>
        <family val="2"/>
        <scheme val="minor"/>
      </rPr>
      <t>'; '</t>
    </r>
    <r>
      <rPr>
        <b/>
        <sz val="11"/>
        <color theme="1"/>
        <rFont val="Calibri"/>
        <family val="2"/>
        <scheme val="minor"/>
      </rPr>
      <t>fan</t>
    </r>
    <r>
      <rPr>
        <sz val="11"/>
        <color theme="1"/>
        <rFont val="Calibri"/>
        <family val="2"/>
        <scheme val="minor"/>
      </rPr>
      <t xml:space="preserve"> </t>
    </r>
    <r>
      <rPr>
        <b/>
        <sz val="11"/>
        <color theme="1"/>
        <rFont val="Calibri"/>
        <family val="2"/>
        <scheme val="minor"/>
      </rPr>
      <t>coil</t>
    </r>
    <r>
      <rPr>
        <sz val="11"/>
        <color theme="1"/>
        <rFont val="Calibri"/>
        <family val="2"/>
        <scheme val="minor"/>
      </rPr>
      <t xml:space="preserve"> </t>
    </r>
    <r>
      <rPr>
        <b/>
        <sz val="11"/>
        <color theme="1"/>
        <rFont val="Calibri"/>
        <family val="2"/>
        <scheme val="minor"/>
      </rPr>
      <t>unit</t>
    </r>
    <r>
      <rPr>
        <sz val="11"/>
        <color theme="1"/>
        <rFont val="Calibri"/>
        <family val="2"/>
        <scheme val="minor"/>
      </rPr>
      <t>' or '</t>
    </r>
    <r>
      <rPr>
        <b/>
        <sz val="11"/>
        <color theme="1"/>
        <rFont val="Calibri"/>
        <family val="2"/>
        <scheme val="minor"/>
      </rPr>
      <t>fcu</t>
    </r>
    <r>
      <rPr>
        <sz val="11"/>
        <color theme="1"/>
        <rFont val="Calibri"/>
        <family val="2"/>
        <scheme val="minor"/>
      </rPr>
      <t>'; '</t>
    </r>
    <r>
      <rPr>
        <b/>
        <sz val="11"/>
        <color theme="1"/>
        <rFont val="Calibri"/>
        <family val="2"/>
        <scheme val="minor"/>
      </rPr>
      <t>underfloor</t>
    </r>
    <r>
      <rPr>
        <sz val="11"/>
        <color theme="1"/>
        <rFont val="Calibri"/>
        <family val="2"/>
        <scheme val="minor"/>
      </rPr>
      <t xml:space="preserve"> </t>
    </r>
    <r>
      <rPr>
        <b/>
        <sz val="11"/>
        <color theme="1"/>
        <rFont val="Calibri"/>
        <family val="2"/>
        <scheme val="minor"/>
      </rPr>
      <t>heating</t>
    </r>
    <r>
      <rPr>
        <sz val="11"/>
        <color theme="1"/>
        <rFont val="Calibri"/>
        <family val="2"/>
        <scheme val="minor"/>
      </rPr>
      <t>' or '</t>
    </r>
    <r>
      <rPr>
        <b/>
        <sz val="11"/>
        <color theme="1"/>
        <rFont val="Calibri"/>
        <family val="2"/>
        <scheme val="minor"/>
      </rPr>
      <t>ufh</t>
    </r>
    <r>
      <rPr>
        <sz val="11"/>
        <color theme="1"/>
        <rFont val="Calibri"/>
        <family val="2"/>
        <scheme val="minor"/>
      </rPr>
      <t>'; '</t>
    </r>
    <r>
      <rPr>
        <b/>
        <sz val="11"/>
        <color theme="1"/>
        <rFont val="Calibri"/>
        <family val="2"/>
        <scheme val="minor"/>
      </rPr>
      <t>radiant</t>
    </r>
    <r>
      <rPr>
        <sz val="11"/>
        <color theme="1"/>
        <rFont val="Calibri"/>
        <family val="2"/>
        <scheme val="minor"/>
      </rPr>
      <t xml:space="preserve"> </t>
    </r>
    <r>
      <rPr>
        <b/>
        <sz val="11"/>
        <color theme="1"/>
        <rFont val="Calibri"/>
        <family val="2"/>
        <scheme val="minor"/>
      </rPr>
      <t>panel</t>
    </r>
    <r>
      <rPr>
        <sz val="11"/>
        <color theme="1"/>
        <rFont val="Calibri"/>
        <family val="2"/>
        <scheme val="minor"/>
      </rPr>
      <t>' or '</t>
    </r>
    <r>
      <rPr>
        <b/>
        <sz val="11"/>
        <color theme="1"/>
        <rFont val="Calibri"/>
        <family val="2"/>
        <scheme val="minor"/>
      </rPr>
      <t>rp</t>
    </r>
    <r>
      <rPr>
        <sz val="11"/>
        <color theme="1"/>
        <rFont val="Calibri"/>
        <family val="2"/>
        <scheme val="minor"/>
      </rPr>
      <t>'; '</t>
    </r>
    <r>
      <rPr>
        <b/>
        <sz val="11"/>
        <color theme="1"/>
        <rFont val="Calibri"/>
        <family val="2"/>
        <scheme val="minor"/>
      </rPr>
      <t>convector</t>
    </r>
    <r>
      <rPr>
        <sz val="11"/>
        <color theme="1"/>
        <rFont val="Calibri"/>
        <family val="2"/>
        <scheme val="minor"/>
      </rPr>
      <t>'; or '</t>
    </r>
    <r>
      <rPr>
        <b/>
        <sz val="11"/>
        <color theme="1"/>
        <rFont val="Calibri"/>
        <family val="2"/>
        <scheme val="minor"/>
      </rPr>
      <t>variable</t>
    </r>
    <r>
      <rPr>
        <sz val="11"/>
        <color theme="1"/>
        <rFont val="Calibri"/>
        <family val="2"/>
        <scheme val="minor"/>
      </rPr>
      <t xml:space="preserve"> </t>
    </r>
    <r>
      <rPr>
        <b/>
        <sz val="11"/>
        <color theme="1"/>
        <rFont val="Calibri"/>
        <family val="2"/>
        <scheme val="minor"/>
      </rPr>
      <t>air</t>
    </r>
    <r>
      <rPr>
        <sz val="11"/>
        <color theme="1"/>
        <rFont val="Calibri"/>
        <family val="2"/>
        <scheme val="minor"/>
      </rPr>
      <t xml:space="preserve"> </t>
    </r>
    <r>
      <rPr>
        <b/>
        <sz val="11"/>
        <color theme="1"/>
        <rFont val="Calibri"/>
        <family val="2"/>
        <scheme val="minor"/>
      </rPr>
      <t>volume</t>
    </r>
    <r>
      <rPr>
        <sz val="11"/>
        <color theme="1"/>
        <rFont val="Calibri"/>
        <family val="2"/>
        <scheme val="minor"/>
      </rPr>
      <t>' or '</t>
    </r>
    <r>
      <rPr>
        <b/>
        <sz val="11"/>
        <color theme="1"/>
        <rFont val="Calibri"/>
        <family val="2"/>
        <scheme val="minor"/>
      </rPr>
      <t>vav</t>
    </r>
    <r>
      <rPr>
        <sz val="11"/>
        <color theme="1"/>
        <rFont val="Calibri"/>
        <family val="2"/>
        <scheme val="minor"/>
      </rPr>
      <t>'</t>
    </r>
  </si>
  <si>
    <r>
      <t>Cooling plant names should contain: '</t>
    </r>
    <r>
      <rPr>
        <b/>
        <sz val="11"/>
        <color theme="1"/>
        <rFont val="Calibri"/>
        <family val="2"/>
        <scheme val="minor"/>
      </rPr>
      <t>chiller</t>
    </r>
    <r>
      <rPr>
        <sz val="11"/>
        <color theme="1"/>
        <rFont val="Calibri"/>
        <family val="2"/>
        <scheme val="minor"/>
      </rPr>
      <t>' or '</t>
    </r>
    <r>
      <rPr>
        <b/>
        <sz val="11"/>
        <color theme="1"/>
        <rFont val="Calibri"/>
        <family val="2"/>
        <scheme val="minor"/>
      </rPr>
      <t>DX</t>
    </r>
    <r>
      <rPr>
        <sz val="11"/>
        <color theme="1"/>
        <rFont val="Calibri"/>
        <family val="2"/>
        <scheme val="minor"/>
      </rPr>
      <t>'</t>
    </r>
  </si>
  <si>
    <r>
      <t>Terminal cooling devices should contain: '</t>
    </r>
    <r>
      <rPr>
        <b/>
        <sz val="11"/>
        <color theme="1"/>
        <rFont val="Calibri"/>
        <family val="2"/>
        <scheme val="minor"/>
      </rPr>
      <t>constant volume</t>
    </r>
    <r>
      <rPr>
        <sz val="11"/>
        <color theme="1"/>
        <rFont val="Calibri"/>
        <family val="2"/>
        <scheme val="minor"/>
      </rPr>
      <t>' or '</t>
    </r>
    <r>
      <rPr>
        <b/>
        <sz val="11"/>
        <color theme="1"/>
        <rFont val="Calibri"/>
        <family val="2"/>
        <scheme val="minor"/>
      </rPr>
      <t>cv</t>
    </r>
    <r>
      <rPr>
        <sz val="11"/>
        <color theme="1"/>
        <rFont val="Calibri"/>
        <family val="2"/>
        <scheme val="minor"/>
      </rPr>
      <t>'; '</t>
    </r>
    <r>
      <rPr>
        <b/>
        <sz val="11"/>
        <color theme="1"/>
        <rFont val="Calibri"/>
        <family val="2"/>
        <scheme val="minor"/>
      </rPr>
      <t>variable air volume</t>
    </r>
    <r>
      <rPr>
        <sz val="11"/>
        <color theme="1"/>
        <rFont val="Calibri"/>
        <family val="2"/>
        <scheme val="minor"/>
      </rPr>
      <t>' or '</t>
    </r>
    <r>
      <rPr>
        <b/>
        <sz val="11"/>
        <color theme="1"/>
        <rFont val="Calibri"/>
        <family val="2"/>
        <scheme val="minor"/>
      </rPr>
      <t>vav</t>
    </r>
    <r>
      <rPr>
        <sz val="11"/>
        <color theme="1"/>
        <rFont val="Calibri"/>
        <family val="2"/>
        <scheme val="minor"/>
      </rPr>
      <t>'; '</t>
    </r>
    <r>
      <rPr>
        <b/>
        <sz val="11"/>
        <color theme="1"/>
        <rFont val="Calibri"/>
        <family val="2"/>
        <scheme val="minor"/>
      </rPr>
      <t>fan</t>
    </r>
    <r>
      <rPr>
        <sz val="11"/>
        <color theme="1"/>
        <rFont val="Calibri"/>
        <family val="2"/>
        <scheme val="minor"/>
      </rPr>
      <t xml:space="preserve"> </t>
    </r>
    <r>
      <rPr>
        <b/>
        <sz val="11"/>
        <color theme="1"/>
        <rFont val="Calibri"/>
        <family val="2"/>
        <scheme val="minor"/>
      </rPr>
      <t>coil</t>
    </r>
    <r>
      <rPr>
        <sz val="11"/>
        <color theme="1"/>
        <rFont val="Calibri"/>
        <family val="2"/>
        <scheme val="minor"/>
      </rPr>
      <t xml:space="preserve"> </t>
    </r>
    <r>
      <rPr>
        <b/>
        <sz val="11"/>
        <color theme="1"/>
        <rFont val="Calibri"/>
        <family val="2"/>
        <scheme val="minor"/>
      </rPr>
      <t>unit</t>
    </r>
    <r>
      <rPr>
        <sz val="11"/>
        <color theme="1"/>
        <rFont val="Calibri"/>
        <family val="2"/>
        <scheme val="minor"/>
      </rPr>
      <t>' or '</t>
    </r>
    <r>
      <rPr>
        <b/>
        <sz val="11"/>
        <color theme="1"/>
        <rFont val="Calibri"/>
        <family val="2"/>
        <scheme val="minor"/>
      </rPr>
      <t>fcu</t>
    </r>
    <r>
      <rPr>
        <sz val="11"/>
        <color theme="1"/>
        <rFont val="Calibri"/>
        <family val="2"/>
        <scheme val="minor"/>
      </rPr>
      <t>'; '</t>
    </r>
    <r>
      <rPr>
        <b/>
        <sz val="11"/>
        <color theme="1"/>
        <rFont val="Calibri"/>
        <family val="2"/>
        <scheme val="minor"/>
      </rPr>
      <t>displacement ventilation</t>
    </r>
    <r>
      <rPr>
        <sz val="11"/>
        <color theme="1"/>
        <rFont val="Calibri"/>
        <family val="2"/>
        <scheme val="minor"/>
      </rPr>
      <t>' or '</t>
    </r>
    <r>
      <rPr>
        <b/>
        <sz val="11"/>
        <color theme="1"/>
        <rFont val="Calibri"/>
        <family val="2"/>
        <scheme val="minor"/>
      </rPr>
      <t>df</t>
    </r>
    <r>
      <rPr>
        <sz val="11"/>
        <color theme="1"/>
        <rFont val="Calibri"/>
        <family val="2"/>
        <scheme val="minor"/>
      </rPr>
      <t>'; '</t>
    </r>
    <r>
      <rPr>
        <b/>
        <sz val="11"/>
        <color theme="1"/>
        <rFont val="Calibri"/>
        <family val="2"/>
        <scheme val="minor"/>
      </rPr>
      <t>chilled beam</t>
    </r>
    <r>
      <rPr>
        <sz val="11"/>
        <color theme="1"/>
        <rFont val="Calibri"/>
        <family val="2"/>
        <scheme val="minor"/>
      </rPr>
      <t>'; '</t>
    </r>
    <r>
      <rPr>
        <b/>
        <sz val="11"/>
        <color theme="1"/>
        <rFont val="Calibri"/>
        <family val="2"/>
        <scheme val="minor"/>
      </rPr>
      <t>chilled ceiling</t>
    </r>
    <r>
      <rPr>
        <sz val="11"/>
        <color theme="1"/>
        <rFont val="Calibri"/>
        <family val="2"/>
        <scheme val="minor"/>
      </rPr>
      <t>'; '</t>
    </r>
    <r>
      <rPr>
        <b/>
        <sz val="11"/>
        <color theme="1"/>
        <rFont val="Calibri"/>
        <family val="2"/>
        <scheme val="minor"/>
      </rPr>
      <t>split system</t>
    </r>
    <r>
      <rPr>
        <sz val="11"/>
        <color theme="1"/>
        <rFont val="Calibri"/>
        <family val="2"/>
        <scheme val="minor"/>
      </rPr>
      <t>'; '</t>
    </r>
    <r>
      <rPr>
        <b/>
        <sz val="11"/>
        <color theme="1"/>
        <rFont val="Calibri"/>
        <family val="2"/>
        <scheme val="minor"/>
      </rPr>
      <t>variable refrigerant flow</t>
    </r>
    <r>
      <rPr>
        <sz val="11"/>
        <color theme="1"/>
        <rFont val="Calibri"/>
        <family val="2"/>
        <scheme val="minor"/>
      </rPr>
      <t>' or '</t>
    </r>
    <r>
      <rPr>
        <b/>
        <sz val="11"/>
        <color theme="1"/>
        <rFont val="Calibri"/>
        <family val="2"/>
        <scheme val="minor"/>
      </rPr>
      <t>vrf</t>
    </r>
    <r>
      <rPr>
        <sz val="11"/>
        <color theme="1"/>
        <rFont val="Calibri"/>
        <family val="2"/>
        <scheme val="minor"/>
      </rPr>
      <t>'</t>
    </r>
  </si>
  <si>
    <r>
      <t>Ventilation devices should contain: '</t>
    </r>
    <r>
      <rPr>
        <b/>
        <sz val="11"/>
        <color theme="1"/>
        <rFont val="Calibri"/>
        <family val="2"/>
        <scheme val="minor"/>
      </rPr>
      <t>air handling unit</t>
    </r>
    <r>
      <rPr>
        <sz val="11"/>
        <color theme="1"/>
        <rFont val="Calibri"/>
        <family val="2"/>
        <scheme val="minor"/>
      </rPr>
      <t>', '</t>
    </r>
    <r>
      <rPr>
        <b/>
        <sz val="11"/>
        <color theme="1"/>
        <rFont val="Calibri"/>
        <family val="2"/>
        <scheme val="minor"/>
      </rPr>
      <t>ahu</t>
    </r>
    <r>
      <rPr>
        <sz val="11"/>
        <color theme="1"/>
        <rFont val="Calibri"/>
        <family val="2"/>
        <scheme val="minor"/>
      </rPr>
      <t>', or '</t>
    </r>
    <r>
      <rPr>
        <b/>
        <sz val="11"/>
        <color theme="1"/>
        <rFont val="Calibri"/>
        <family val="2"/>
        <scheme val="minor"/>
      </rPr>
      <t>ventilation</t>
    </r>
    <r>
      <rPr>
        <sz val="11"/>
        <color theme="1"/>
        <rFont val="Calibri"/>
        <family val="2"/>
        <scheme val="minor"/>
      </rPr>
      <t>'</t>
    </r>
  </si>
  <si>
    <r>
      <t>Domestic hot water devices should contain: '</t>
    </r>
    <r>
      <rPr>
        <b/>
        <sz val="11"/>
        <color theme="1"/>
        <rFont val="Calibri"/>
        <family val="2"/>
        <scheme val="minor"/>
      </rPr>
      <t>Calorifier</t>
    </r>
    <r>
      <rPr>
        <sz val="11"/>
        <color theme="1"/>
        <rFont val="Calibri"/>
        <family val="2"/>
        <scheme val="minor"/>
      </rPr>
      <t>'; '</t>
    </r>
    <r>
      <rPr>
        <b/>
        <sz val="11"/>
        <color theme="1"/>
        <rFont val="Calibri"/>
        <family val="2"/>
        <scheme val="minor"/>
      </rPr>
      <t>semi storage</t>
    </r>
    <r>
      <rPr>
        <sz val="11"/>
        <color theme="1"/>
        <rFont val="Calibri"/>
        <family val="2"/>
        <scheme val="minor"/>
      </rPr>
      <t>'; '</t>
    </r>
    <r>
      <rPr>
        <b/>
        <sz val="11"/>
        <color theme="1"/>
        <rFont val="Calibri"/>
        <family val="2"/>
        <scheme val="minor"/>
      </rPr>
      <t>no storage</t>
    </r>
    <r>
      <rPr>
        <sz val="11"/>
        <color theme="1"/>
        <rFont val="Calibri"/>
        <family val="2"/>
        <scheme val="minor"/>
      </rPr>
      <t>'; '</t>
    </r>
    <r>
      <rPr>
        <b/>
        <sz val="11"/>
        <color theme="1"/>
        <rFont val="Calibri"/>
        <family val="2"/>
        <scheme val="minor"/>
      </rPr>
      <t>fired</t>
    </r>
    <r>
      <rPr>
        <sz val="11"/>
        <color theme="1"/>
        <rFont val="Calibri"/>
        <family val="2"/>
        <scheme val="minor"/>
      </rPr>
      <t>'; or '</t>
    </r>
    <r>
      <rPr>
        <b/>
        <sz val="11"/>
        <color theme="1"/>
        <rFont val="Calibri"/>
        <family val="2"/>
        <scheme val="minor"/>
      </rPr>
      <t>electric</t>
    </r>
    <r>
      <rPr>
        <sz val="11"/>
        <color theme="1"/>
        <rFont val="Calibri"/>
        <family val="2"/>
        <scheme val="minor"/>
      </rPr>
      <t>' or '</t>
    </r>
    <r>
      <rPr>
        <b/>
        <sz val="11"/>
        <color theme="1"/>
        <rFont val="Calibri"/>
        <family val="2"/>
        <scheme val="minor"/>
      </rPr>
      <t>immersion</t>
    </r>
    <r>
      <rPr>
        <sz val="11"/>
        <color theme="1"/>
        <rFont val="Calibri"/>
        <family val="2"/>
        <scheme val="minor"/>
      </rPr>
      <t>'</t>
    </r>
  </si>
  <si>
    <t>Office heating</t>
  </si>
  <si>
    <t>Office cooling</t>
  </si>
  <si>
    <t>Unknown</t>
  </si>
  <si>
    <t>Water</t>
  </si>
  <si>
    <t>Basement</t>
  </si>
  <si>
    <t>Ethylene</t>
  </si>
  <si>
    <t>B324</t>
  </si>
  <si>
    <t>Mixed</t>
  </si>
  <si>
    <t>Resilience type</t>
  </si>
  <si>
    <t>Test Project</t>
  </si>
  <si>
    <t>All</t>
  </si>
  <si>
    <t>Commercial</t>
  </si>
  <si>
    <t>Ash Kulkarni</t>
  </si>
  <si>
    <t>Government funding</t>
  </si>
  <si>
    <t>Scotland</t>
  </si>
  <si>
    <t>Stirling</t>
  </si>
  <si>
    <t>Glasgow</t>
  </si>
  <si>
    <t>A4</t>
  </si>
  <si>
    <t>Glasgow Address</t>
  </si>
  <si>
    <t>Brownfield</t>
  </si>
  <si>
    <t>Standard</t>
  </si>
  <si>
    <t>BS2018</t>
  </si>
  <si>
    <t>Gas supplier</t>
  </si>
  <si>
    <t>Power supplier</t>
  </si>
  <si>
    <t>Water supplier</t>
  </si>
  <si>
    <t>Exposed</t>
  </si>
  <si>
    <t>Medium</t>
  </si>
  <si>
    <t>Sea</t>
  </si>
  <si>
    <t>A8</t>
  </si>
  <si>
    <t>Excellent</t>
  </si>
  <si>
    <t>TRY2015</t>
  </si>
  <si>
    <t>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</si>
</sst>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48" x14ac:knownFonts="1">
    <font>
      <sz val="11"/>
      <color theme="1"/>
      <name val="Calibri"/>
      <family val="2"/>
      <scheme val="minor"/>
    </font>
    <font>
      <sz val="8"/>
      <name val="Calibri"/>
      <family val="2"/>
    </font>
    <font>
      <sz val="11"/>
      <name val="Calibri"/>
      <family val="2"/>
    </font>
    <font>
      <sz val="11"/>
      <color indexed="8"/>
      <name val="Calibri"/>
      <family val="2"/>
    </font>
    <font>
      <sz val="11"/>
      <color theme="1"/>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9"/>
      <name val="Calibri"/>
      <family val="2"/>
      <scheme val="minor"/>
    </font>
    <font>
      <b/>
      <sz val="12"/>
      <color theme="0"/>
      <name val="Calibri"/>
      <family val="2"/>
      <scheme val="minor"/>
    </font>
    <font>
      <sz val="12"/>
      <color theme="0"/>
      <name val="Calibri"/>
      <family val="2"/>
      <scheme val="minor"/>
    </font>
    <font>
      <sz val="12"/>
      <color theme="1"/>
      <name val="Calibri"/>
      <family val="2"/>
      <scheme val="minor"/>
    </font>
    <font>
      <sz val="12"/>
      <color theme="9"/>
      <name val="Calibri"/>
      <family val="2"/>
      <scheme val="minor"/>
    </font>
    <font>
      <sz val="12"/>
      <color rgb="FF3F3F76"/>
      <name val="Calibri"/>
      <family val="2"/>
      <scheme val="minor"/>
    </font>
    <font>
      <b/>
      <sz val="12"/>
      <color rgb="FF3F3F76"/>
      <name val="Calibri"/>
      <family val="2"/>
      <scheme val="minor"/>
    </font>
    <font>
      <i/>
      <sz val="11"/>
      <color theme="2" tint="-9.9948118533890809E-2"/>
      <name val="Calibri"/>
      <family val="2"/>
      <scheme val="minor"/>
    </font>
    <font>
      <i/>
      <sz val="11"/>
      <name val="Calibri"/>
      <family val="2"/>
      <scheme val="minor"/>
    </font>
    <font>
      <sz val="11"/>
      <name val="Calibri"/>
      <family val="2"/>
      <scheme val="minor"/>
    </font>
    <font>
      <sz val="11"/>
      <color rgb="FF000000"/>
      <name val="Calibri"/>
      <family val="2"/>
    </font>
    <font>
      <b/>
      <sz val="11"/>
      <color rgb="FF000000"/>
      <name val="Calibri"/>
      <family val="2"/>
    </font>
    <font>
      <sz val="12"/>
      <name val="Calibri"/>
      <family val="2"/>
      <scheme val="minor"/>
    </font>
    <font>
      <i/>
      <sz val="11"/>
      <color theme="2"/>
      <name val="Calibri"/>
      <family val="2"/>
      <scheme val="minor"/>
    </font>
    <font>
      <i/>
      <sz val="11"/>
      <color theme="2"/>
      <name val="Calibri"/>
      <family val="2"/>
    </font>
    <font>
      <b/>
      <sz val="18"/>
      <color theme="0"/>
      <name val="Calibri"/>
      <family val="2"/>
      <scheme val="minor"/>
    </font>
    <font>
      <sz val="11"/>
      <color rgb="FF000000"/>
      <name val="Calibri"/>
      <family val="2"/>
      <scheme val="minor"/>
    </font>
    <font>
      <sz val="14"/>
      <color theme="1"/>
      <name val="Calibri"/>
      <family val="2"/>
      <scheme val="minor"/>
    </font>
    <font>
      <sz val="8"/>
      <name val="Calibri"/>
      <family val="2"/>
      <scheme val="minor"/>
    </font>
    <font>
      <i/>
      <sz val="10"/>
      <color theme="1"/>
      <name val="Calibri"/>
      <family val="2"/>
      <scheme val="minor"/>
    </font>
    <font>
      <i/>
      <sz val="10"/>
      <color rgb="FFFF0000"/>
      <name val="Calibri"/>
      <family val="2"/>
      <scheme val="minor"/>
    </font>
    <font>
      <i/>
      <u/>
      <sz val="10"/>
      <color rgb="FFFF0000"/>
      <name val="Calibri"/>
      <family val="2"/>
      <scheme val="minor"/>
    </font>
    <font>
      <b/>
      <i/>
      <sz val="11"/>
      <color theme="1"/>
      <name val="Calibri"/>
      <family val="2"/>
      <scheme val="minor"/>
    </font>
    <font>
      <b/>
      <i/>
      <sz val="11"/>
      <color rgb="FFFF0000"/>
      <name val="Calibri"/>
      <family val="2"/>
      <scheme val="minor"/>
    </font>
    <font>
      <sz val="10"/>
      <color rgb="FF000000"/>
      <name val="Times New Roman"/>
      <charset val="204"/>
    </font>
  </fonts>
  <fills count="43">
    <fill>
      <patternFill patternType="none"/>
    </fill>
    <fill>
      <patternFill patternType="gray125"/>
    </fill>
    <fill>
      <patternFill patternType="solid">
        <fgColor rgb="FFFFCC99"/>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9" tint="0.79998168889431442"/>
        <bgColor indexed="65"/>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patternFill>
    </fill>
    <fill>
      <patternFill patternType="solid">
        <fgColor theme="9" tint="0.39997558519241921"/>
        <bgColor indexed="65"/>
      </patternFill>
    </fill>
    <fill>
      <patternFill patternType="solid">
        <fgColor rgb="FFFFFFCC"/>
      </patternFill>
    </fill>
    <fill>
      <patternFill patternType="solid">
        <fgColor theme="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7"/>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bgColor indexed="64"/>
      </patternFill>
    </fill>
    <fill>
      <patternFill patternType="solid">
        <fgColor theme="2" tint="-0.749992370372631"/>
        <bgColor indexed="64"/>
      </patternFill>
    </fill>
    <fill>
      <patternFill patternType="solid">
        <fgColor theme="8" tint="0.59999389629810485"/>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
      <left style="double">
        <color rgb="FF3F3F3F"/>
      </left>
      <right/>
      <top/>
      <bottom/>
      <diagonal/>
    </border>
    <border>
      <left/>
      <right style="double">
        <color rgb="FF3F3F3F"/>
      </right>
      <top/>
      <bottom/>
      <diagonal/>
    </border>
    <border>
      <left style="double">
        <color rgb="FF3F3F3F"/>
      </left>
      <right style="double">
        <color rgb="FF3F3F3F"/>
      </right>
      <top/>
      <bottom/>
      <diagonal/>
    </border>
    <border>
      <left style="thin">
        <color rgb="FF7F7F7F"/>
      </left>
      <right style="thin">
        <color rgb="FF7F7F7F"/>
      </right>
      <top/>
      <bottom/>
      <diagonal/>
    </border>
    <border>
      <left/>
      <right/>
      <top style="thin">
        <color rgb="FF7F7F7F"/>
      </top>
      <bottom style="thin">
        <color rgb="FF7F7F7F"/>
      </bottom>
      <diagonal/>
    </border>
    <border>
      <left/>
      <right/>
      <top/>
      <bottom style="thin">
        <color rgb="FF7F7F7F"/>
      </bottom>
      <diagonal/>
    </border>
    <border>
      <left style="thin">
        <color rgb="FF7F7F7F"/>
      </left>
      <right/>
      <top/>
      <bottom/>
      <diagonal/>
    </border>
  </borders>
  <cellStyleXfs count="47">
    <xf numFmtId="0" fontId="0" fillId="0" borderId="0"/>
    <xf numFmtId="0" fontId="4" fillId="5" borderId="0" applyNumberFormat="0" applyBorder="0" applyAlignment="0" applyProtection="0"/>
    <xf numFmtId="0" fontId="4" fillId="13"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8" borderId="0" applyNumberFormat="0" applyBorder="0" applyAlignment="0" applyProtection="0"/>
    <xf numFmtId="0" fontId="4" fillId="6" borderId="0" applyNumberFormat="0" applyBorder="0" applyAlignment="0" applyProtection="0"/>
    <xf numFmtId="0" fontId="4" fillId="26"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7" borderId="0" applyNumberFormat="0" applyBorder="0" applyAlignment="0" applyProtection="0"/>
    <xf numFmtId="0" fontId="4" fillId="27" borderId="0" applyNumberFormat="0" applyBorder="0" applyAlignment="0" applyProtection="0"/>
    <xf numFmtId="0" fontId="4" fillId="17" borderId="0" applyNumberFormat="0" applyBorder="0" applyAlignment="0" applyProtection="0"/>
    <xf numFmtId="0" fontId="4" fillId="20" borderId="0" applyNumberFormat="0" applyBorder="0" applyAlignment="0" applyProtection="0"/>
    <xf numFmtId="0" fontId="4" fillId="31" borderId="0" applyNumberFormat="0" applyBorder="0" applyAlignment="0" applyProtection="0"/>
    <xf numFmtId="0" fontId="4" fillId="23" borderId="0" applyNumberFormat="0" applyBorder="0" applyAlignment="0" applyProtection="0"/>
    <xf numFmtId="0" fontId="8" fillId="4" borderId="0" applyNumberFormat="0" applyBorder="0" applyAlignment="0" applyProtection="0"/>
    <xf numFmtId="0" fontId="8" fillId="25" borderId="0" applyNumberFormat="0" applyBorder="0" applyAlignment="0" applyProtection="0"/>
    <xf numFmtId="0" fontId="8" fillId="14"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2" borderId="0" applyNumberFormat="0" applyBorder="0" applyAlignment="0" applyProtection="0"/>
    <xf numFmtId="0" fontId="11" fillId="11" borderId="0" applyNumberFormat="0" applyBorder="0" applyAlignment="0" applyProtection="0"/>
    <xf numFmtId="0" fontId="9" fillId="9" borderId="1" applyNumberFormat="0" applyAlignment="0" applyProtection="0"/>
    <xf numFmtId="0" fontId="7" fillId="3" borderId="3" applyNumberFormat="0" applyAlignment="0" applyProtection="0"/>
    <xf numFmtId="43" fontId="3" fillId="0" borderId="0" applyFont="0" applyFill="0" applyBorder="0" applyAlignment="0" applyProtection="0">
      <alignment vertical="center"/>
    </xf>
    <xf numFmtId="43" fontId="3" fillId="0" borderId="0" applyFont="0" applyFill="0" applyBorder="0" applyAlignment="0" applyProtection="0">
      <alignment vertical="center"/>
    </xf>
    <xf numFmtId="0" fontId="19" fillId="0" borderId="0" applyNumberFormat="0" applyFill="0" applyBorder="0" applyAlignment="0" applyProtection="0"/>
    <xf numFmtId="0" fontId="10" fillId="10" borderId="0" applyNumberFormat="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21" fillId="0" borderId="0" applyNumberFormat="0" applyFill="0" applyBorder="0" applyAlignment="0" applyProtection="0"/>
    <xf numFmtId="0" fontId="5" fillId="2" borderId="1" applyNumberFormat="0" applyAlignment="0" applyProtection="0"/>
    <xf numFmtId="0" fontId="6" fillId="0" borderId="2" applyNumberFormat="0" applyFill="0" applyAlignment="0" applyProtection="0"/>
    <xf numFmtId="0" fontId="12" fillId="12" borderId="0" applyNumberFormat="0" applyBorder="0" applyAlignment="0" applyProtection="0"/>
    <xf numFmtId="0" fontId="4" fillId="24" borderId="8" applyNumberFormat="0" applyFont="0" applyAlignment="0" applyProtection="0"/>
    <xf numFmtId="0" fontId="17" fillId="9" borderId="7" applyNumberFormat="0" applyAlignment="0" applyProtection="0"/>
    <xf numFmtId="9" fontId="3" fillId="0" borderId="0" applyFont="0" applyFill="0" applyBorder="0" applyAlignment="0" applyProtection="0">
      <alignment vertical="center"/>
    </xf>
    <xf numFmtId="0" fontId="13" fillId="0" borderId="0" applyNumberFormat="0" applyFill="0" applyBorder="0" applyAlignment="0" applyProtection="0"/>
    <xf numFmtId="0" fontId="20" fillId="0" borderId="9" applyNumberFormat="0" applyFill="0" applyAlignment="0" applyProtection="0"/>
    <xf numFmtId="0" fontId="18" fillId="0" borderId="0" applyNumberFormat="0" applyFill="0" applyBorder="0" applyAlignment="0" applyProtection="0"/>
    <xf numFmtId="0" fontId="47" fillId="0" borderId="0"/>
  </cellStyleXfs>
  <cellXfs count="188">
    <xf numFmtId="0" fontId="0" fillId="0" borderId="0" xfId="0"/>
    <xf numFmtId="11" fontId="0" fillId="0" borderId="0" xfId="0" applyNumberFormat="1"/>
    <xf numFmtId="0" fontId="7" fillId="3" borderId="3" xfId="27"/>
    <xf numFmtId="0" fontId="22" fillId="0" borderId="0" xfId="0" applyFont="1"/>
    <xf numFmtId="0" fontId="18" fillId="0" borderId="0" xfId="0" applyFont="1"/>
    <xf numFmtId="0" fontId="8" fillId="4" borderId="0" xfId="19"/>
    <xf numFmtId="0" fontId="4" fillId="7" borderId="0" xfId="13"/>
    <xf numFmtId="0" fontId="4" fillId="6" borderId="0" xfId="7"/>
    <xf numFmtId="0" fontId="4" fillId="5" borderId="0" xfId="1"/>
    <xf numFmtId="0" fontId="0" fillId="33" borderId="0" xfId="0" applyFill="1"/>
    <xf numFmtId="0" fontId="0" fillId="34" borderId="0" xfId="0" applyFill="1"/>
    <xf numFmtId="0" fontId="23" fillId="34" borderId="0" xfId="0" applyFont="1" applyFill="1"/>
    <xf numFmtId="0" fontId="24" fillId="3" borderId="3" xfId="27" applyFont="1"/>
    <xf numFmtId="0" fontId="25" fillId="4" borderId="1" xfId="19" applyFont="1" applyBorder="1"/>
    <xf numFmtId="0" fontId="26" fillId="7" borderId="1" xfId="13" applyFont="1" applyBorder="1"/>
    <xf numFmtId="0" fontId="26" fillId="6" borderId="1" xfId="7" applyFont="1" applyBorder="1"/>
    <xf numFmtId="0" fontId="26" fillId="5" borderId="1" xfId="1" applyFont="1" applyBorder="1"/>
    <xf numFmtId="0" fontId="27" fillId="5" borderId="1" xfId="1" applyFont="1" applyBorder="1"/>
    <xf numFmtId="0" fontId="28" fillId="33" borderId="1" xfId="37" applyFont="1" applyFill="1"/>
    <xf numFmtId="0" fontId="28" fillId="33" borderId="1" xfId="37" applyFont="1" applyFill="1" applyAlignment="1">
      <alignment wrapText="1"/>
    </xf>
    <xf numFmtId="0" fontId="29" fillId="33" borderId="1" xfId="37" applyFont="1" applyFill="1" applyAlignment="1">
      <alignment wrapText="1"/>
    </xf>
    <xf numFmtId="0" fontId="28" fillId="2" borderId="1" xfId="37" applyFont="1"/>
    <xf numFmtId="0" fontId="28" fillId="34" borderId="1" xfId="37" applyFont="1" applyFill="1"/>
    <xf numFmtId="0" fontId="7" fillId="3" borderId="10" xfId="27" applyBorder="1"/>
    <xf numFmtId="0" fontId="8" fillId="4" borderId="0" xfId="19" applyBorder="1"/>
    <xf numFmtId="0" fontId="4" fillId="7" borderId="0" xfId="13" applyBorder="1"/>
    <xf numFmtId="0" fontId="4" fillId="6" borderId="0" xfId="7" applyBorder="1"/>
    <xf numFmtId="0" fontId="4" fillId="5" borderId="0" xfId="1" applyBorder="1"/>
    <xf numFmtId="0" fontId="7" fillId="3" borderId="11" xfId="27" applyBorder="1"/>
    <xf numFmtId="0" fontId="7" fillId="3" borderId="0" xfId="27" applyBorder="1"/>
    <xf numFmtId="0" fontId="7" fillId="3" borderId="12" xfId="27" applyBorder="1"/>
    <xf numFmtId="0" fontId="25" fillId="4" borderId="0" xfId="19" applyFont="1" applyBorder="1"/>
    <xf numFmtId="0" fontId="26" fillId="7" borderId="0" xfId="13" applyFont="1" applyBorder="1"/>
    <xf numFmtId="0" fontId="26" fillId="6" borderId="0" xfId="7" applyFont="1" applyBorder="1"/>
    <xf numFmtId="0" fontId="26" fillId="5" borderId="0" xfId="1" applyFont="1" applyBorder="1"/>
    <xf numFmtId="0" fontId="27" fillId="5" borderId="0" xfId="1" applyFont="1" applyBorder="1"/>
    <xf numFmtId="11" fontId="5" fillId="2" borderId="1" xfId="37" applyNumberFormat="1"/>
    <xf numFmtId="11" fontId="26" fillId="6" borderId="0" xfId="7" applyNumberFormat="1" applyFont="1" applyBorder="1"/>
    <xf numFmtId="11" fontId="26" fillId="5" borderId="0" xfId="1" applyNumberFormat="1" applyFont="1" applyBorder="1"/>
    <xf numFmtId="11" fontId="27" fillId="5" borderId="0" xfId="1" applyNumberFormat="1" applyFont="1" applyBorder="1"/>
    <xf numFmtId="11" fontId="28" fillId="33" borderId="1" xfId="37" applyNumberFormat="1" applyFont="1" applyFill="1" applyAlignment="1">
      <alignment wrapText="1"/>
    </xf>
    <xf numFmtId="11" fontId="29" fillId="33" borderId="1" xfId="37" applyNumberFormat="1" applyFont="1" applyFill="1" applyAlignment="1">
      <alignment wrapText="1"/>
    </xf>
    <xf numFmtId="0" fontId="5" fillId="2" borderId="1" xfId="37" applyAlignment="1"/>
    <xf numFmtId="0" fontId="30" fillId="4" borderId="0" xfId="19" applyFont="1"/>
    <xf numFmtId="0" fontId="30" fillId="0" borderId="0" xfId="0" applyFont="1"/>
    <xf numFmtId="0" fontId="30" fillId="4" borderId="0" xfId="19" applyFont="1" applyBorder="1"/>
    <xf numFmtId="0" fontId="30" fillId="7" borderId="0" xfId="13" applyFont="1"/>
    <xf numFmtId="0" fontId="30" fillId="7" borderId="0" xfId="13" applyFont="1" applyBorder="1"/>
    <xf numFmtId="0" fontId="30" fillId="6" borderId="0" xfId="7" applyFont="1"/>
    <xf numFmtId="0" fontId="30" fillId="6" borderId="0" xfId="7" applyFont="1" applyBorder="1"/>
    <xf numFmtId="0" fontId="30" fillId="5" borderId="0" xfId="1" applyFont="1"/>
    <xf numFmtId="0" fontId="30" fillId="5" borderId="0" xfId="1" applyFont="1" applyBorder="1"/>
    <xf numFmtId="0" fontId="4" fillId="8" borderId="0" xfId="6"/>
    <xf numFmtId="0" fontId="30" fillId="33" borderId="0" xfId="0" applyFont="1" applyFill="1"/>
    <xf numFmtId="0" fontId="4" fillId="35" borderId="0" xfId="1" applyFill="1"/>
    <xf numFmtId="0" fontId="30" fillId="35" borderId="0" xfId="1" applyFont="1" applyFill="1"/>
    <xf numFmtId="0" fontId="30" fillId="35" borderId="0" xfId="1" applyFont="1" applyFill="1" applyBorder="1"/>
    <xf numFmtId="0" fontId="4" fillId="35" borderId="0" xfId="1" applyFill="1" applyBorder="1"/>
    <xf numFmtId="0" fontId="4" fillId="36" borderId="0" xfId="1" applyFill="1"/>
    <xf numFmtId="0" fontId="30" fillId="36" borderId="0" xfId="1" applyFont="1" applyFill="1"/>
    <xf numFmtId="0" fontId="30" fillId="36" borderId="0" xfId="1" applyFont="1" applyFill="1" applyBorder="1"/>
    <xf numFmtId="0" fontId="4" fillId="36" borderId="0" xfId="1" applyFill="1" applyBorder="1"/>
    <xf numFmtId="0" fontId="27" fillId="37" borderId="1" xfId="1" applyFont="1" applyFill="1" applyBorder="1"/>
    <xf numFmtId="0" fontId="26" fillId="37" borderId="1" xfId="1" applyFont="1" applyFill="1" applyBorder="1"/>
    <xf numFmtId="0" fontId="30" fillId="34" borderId="0" xfId="0" applyFont="1" applyFill="1"/>
    <xf numFmtId="0" fontId="31" fillId="0" borderId="0" xfId="0" applyFont="1"/>
    <xf numFmtId="0" fontId="32" fillId="6" borderId="0" xfId="7" applyFont="1" applyBorder="1"/>
    <xf numFmtId="0" fontId="32" fillId="5" borderId="0" xfId="1" applyFont="1"/>
    <xf numFmtId="0" fontId="31" fillId="5" borderId="0" xfId="1" applyFont="1"/>
    <xf numFmtId="0" fontId="31" fillId="35" borderId="0" xfId="1" applyFont="1" applyFill="1"/>
    <xf numFmtId="0" fontId="31" fillId="36" borderId="0" xfId="1" applyFont="1" applyFill="1"/>
    <xf numFmtId="0" fontId="32" fillId="33" borderId="0" xfId="0" applyFont="1" applyFill="1"/>
    <xf numFmtId="0" fontId="31" fillId="5" borderId="0" xfId="1" applyFont="1" applyBorder="1"/>
    <xf numFmtId="0" fontId="31" fillId="33" borderId="0" xfId="0" applyFont="1" applyFill="1"/>
    <xf numFmtId="0" fontId="33" fillId="0" borderId="0" xfId="0" applyFont="1" applyAlignment="1">
      <alignment wrapText="1"/>
    </xf>
    <xf numFmtId="0" fontId="34" fillId="0" borderId="0" xfId="0" applyFont="1" applyAlignment="1">
      <alignment wrapText="1"/>
    </xf>
    <xf numFmtId="0" fontId="35" fillId="33" borderId="1" xfId="37" applyFont="1" applyFill="1"/>
    <xf numFmtId="0" fontId="4" fillId="0" borderId="0" xfId="13" applyFill="1"/>
    <xf numFmtId="0" fontId="31" fillId="33" borderId="0" xfId="1" applyFont="1" applyFill="1"/>
    <xf numFmtId="0" fontId="32" fillId="7" borderId="0" xfId="13" applyFont="1"/>
    <xf numFmtId="0" fontId="35" fillId="7" borderId="1" xfId="13" applyFont="1" applyBorder="1"/>
    <xf numFmtId="0" fontId="32" fillId="6" borderId="0" xfId="7" applyFont="1"/>
    <xf numFmtId="0" fontId="32" fillId="38" borderId="0" xfId="1" applyFont="1" applyFill="1"/>
    <xf numFmtId="0" fontId="32" fillId="33" borderId="0" xfId="1" applyFont="1" applyFill="1"/>
    <xf numFmtId="0" fontId="32" fillId="0" borderId="0" xfId="0" applyFont="1"/>
    <xf numFmtId="0" fontId="32" fillId="39" borderId="0" xfId="1" applyFont="1" applyFill="1"/>
    <xf numFmtId="0" fontId="32" fillId="36" borderId="0" xfId="1" applyFont="1" applyFill="1"/>
    <xf numFmtId="0" fontId="4" fillId="40" borderId="0" xfId="1" applyFill="1"/>
    <xf numFmtId="0" fontId="2" fillId="0" borderId="0" xfId="0" applyFont="1" applyAlignment="1">
      <alignment wrapText="1"/>
    </xf>
    <xf numFmtId="0" fontId="6" fillId="38" borderId="2" xfId="38" applyFill="1"/>
    <xf numFmtId="0" fontId="25" fillId="4" borderId="0" xfId="19" applyFont="1"/>
    <xf numFmtId="0" fontId="36" fillId="4" borderId="0" xfId="19" applyFont="1"/>
    <xf numFmtId="0" fontId="36" fillId="7" borderId="0" xfId="13" applyFont="1"/>
    <xf numFmtId="0" fontId="36" fillId="6" borderId="0" xfId="7" applyFont="1"/>
    <xf numFmtId="0" fontId="36" fillId="5" borderId="0" xfId="1" applyFont="1"/>
    <xf numFmtId="0" fontId="36" fillId="0" borderId="0" xfId="0" applyFont="1"/>
    <xf numFmtId="0" fontId="36" fillId="35" borderId="0" xfId="1" applyFont="1" applyFill="1"/>
    <xf numFmtId="0" fontId="36" fillId="36" borderId="0" xfId="1" applyFont="1" applyFill="1"/>
    <xf numFmtId="0" fontId="36" fillId="33" borderId="0" xfId="0" applyFont="1" applyFill="1"/>
    <xf numFmtId="0" fontId="37" fillId="0" borderId="0" xfId="0" applyFont="1" applyAlignment="1">
      <alignment wrapText="1"/>
    </xf>
    <xf numFmtId="0" fontId="9" fillId="9" borderId="1" xfId="26"/>
    <xf numFmtId="0" fontId="7" fillId="3" borderId="13" xfId="27" applyBorder="1"/>
    <xf numFmtId="0" fontId="7" fillId="3" borderId="14" xfId="27" applyBorder="1"/>
    <xf numFmtId="0" fontId="11" fillId="11" borderId="3" xfId="25" applyBorder="1"/>
    <xf numFmtId="0" fontId="11" fillId="11" borderId="1" xfId="25" applyBorder="1"/>
    <xf numFmtId="0" fontId="4" fillId="17" borderId="0" xfId="15"/>
    <xf numFmtId="0" fontId="4" fillId="17" borderId="0" xfId="15" applyBorder="1"/>
    <xf numFmtId="0" fontId="4" fillId="17" borderId="1" xfId="15" applyBorder="1"/>
    <xf numFmtId="0" fontId="38" fillId="3" borderId="3" xfId="27" applyFont="1" applyAlignment="1">
      <alignment textRotation="45"/>
    </xf>
    <xf numFmtId="0" fontId="5" fillId="2" borderId="1" xfId="37" applyAlignment="1">
      <alignment vertical="center" wrapText="1"/>
    </xf>
    <xf numFmtId="0" fontId="38" fillId="41" borderId="3" xfId="27" applyFont="1" applyFill="1" applyAlignment="1">
      <alignment textRotation="45"/>
    </xf>
    <xf numFmtId="0" fontId="5" fillId="2" borderId="1" xfId="37"/>
    <xf numFmtId="0" fontId="39" fillId="0" borderId="0" xfId="0" applyFont="1"/>
    <xf numFmtId="0" fontId="12" fillId="12" borderId="0" xfId="39"/>
    <xf numFmtId="0" fontId="4" fillId="27" borderId="0" xfId="14"/>
    <xf numFmtId="0" fontId="4" fillId="27" borderId="0" xfId="14" applyAlignment="1">
      <alignment wrapText="1"/>
    </xf>
    <xf numFmtId="0" fontId="4" fillId="17" borderId="0" xfId="15" applyAlignment="1">
      <alignment horizontal="right"/>
    </xf>
    <xf numFmtId="0" fontId="4" fillId="31" borderId="0" xfId="17"/>
    <xf numFmtId="0" fontId="4" fillId="20" borderId="0" xfId="16"/>
    <xf numFmtId="0" fontId="4" fillId="20" borderId="1" xfId="16" applyBorder="1"/>
    <xf numFmtId="0" fontId="4" fillId="20" borderId="0" xfId="16" applyBorder="1"/>
    <xf numFmtId="0" fontId="4" fillId="20" borderId="0" xfId="16" applyAlignment="1">
      <alignment horizontal="right"/>
    </xf>
    <xf numFmtId="49" fontId="4" fillId="20" borderId="1" xfId="16" applyNumberFormat="1" applyBorder="1"/>
    <xf numFmtId="11" fontId="4" fillId="20" borderId="0" xfId="16" applyNumberFormat="1"/>
    <xf numFmtId="0" fontId="4" fillId="20" borderId="0" xfId="16" applyAlignment="1">
      <alignment vertical="center" wrapText="1"/>
    </xf>
    <xf numFmtId="0" fontId="4" fillId="17" borderId="0" xfId="15" applyAlignment="1">
      <alignment vertical="center" wrapText="1"/>
    </xf>
    <xf numFmtId="0" fontId="4" fillId="7" borderId="1" xfId="13" applyBorder="1"/>
    <xf numFmtId="0" fontId="4" fillId="7" borderId="0" xfId="13" applyAlignment="1">
      <alignment horizontal="right"/>
    </xf>
    <xf numFmtId="0" fontId="4" fillId="7" borderId="0" xfId="13" applyAlignment="1">
      <alignment vertical="center" wrapText="1"/>
    </xf>
    <xf numFmtId="0" fontId="4" fillId="32" borderId="0" xfId="12"/>
    <xf numFmtId="0" fontId="4" fillId="32" borderId="1" xfId="12" applyBorder="1"/>
    <xf numFmtId="0" fontId="4" fillId="32" borderId="0" xfId="12" applyBorder="1"/>
    <xf numFmtId="0" fontId="4" fillId="32" borderId="0" xfId="12" applyAlignment="1">
      <alignment horizontal="right"/>
    </xf>
    <xf numFmtId="0" fontId="4" fillId="32" borderId="0" xfId="12" applyAlignment="1">
      <alignment vertical="center" wrapText="1"/>
    </xf>
    <xf numFmtId="0" fontId="4" fillId="17" borderId="3" xfId="15" applyBorder="1"/>
    <xf numFmtId="0" fontId="4" fillId="20" borderId="0" xfId="16" applyAlignment="1"/>
    <xf numFmtId="0" fontId="4" fillId="20" borderId="1" xfId="16" applyBorder="1" applyAlignment="1"/>
    <xf numFmtId="0" fontId="4" fillId="20" borderId="0" xfId="16" applyAlignment="1">
      <alignment vertical="center"/>
    </xf>
    <xf numFmtId="0" fontId="4" fillId="17" borderId="0" xfId="15" applyAlignment="1"/>
    <xf numFmtId="0" fontId="4" fillId="17" borderId="1" xfId="15" applyBorder="1" applyAlignment="1"/>
    <xf numFmtId="0" fontId="4" fillId="17" borderId="0" xfId="15" applyAlignment="1">
      <alignment vertical="center"/>
    </xf>
    <xf numFmtId="0" fontId="4" fillId="7" borderId="0" xfId="13" applyAlignment="1"/>
    <xf numFmtId="0" fontId="4" fillId="7" borderId="1" xfId="13" applyBorder="1" applyAlignment="1"/>
    <xf numFmtId="0" fontId="4" fillId="7" borderId="0" xfId="13" applyAlignment="1">
      <alignment vertical="center"/>
    </xf>
    <xf numFmtId="0" fontId="4" fillId="32" borderId="0" xfId="12" applyAlignment="1"/>
    <xf numFmtId="0" fontId="4" fillId="32" borderId="1" xfId="12" applyBorder="1" applyAlignment="1"/>
    <xf numFmtId="0" fontId="4" fillId="32" borderId="0" xfId="12" applyAlignment="1">
      <alignment vertical="center"/>
    </xf>
    <xf numFmtId="0" fontId="5" fillId="2" borderId="15" xfId="37" applyBorder="1"/>
    <xf numFmtId="0" fontId="21" fillId="0" borderId="0" xfId="36" applyAlignment="1">
      <alignment vertical="center" wrapText="1"/>
    </xf>
    <xf numFmtId="0" fontId="40" fillId="0" borderId="0" xfId="0" applyFont="1"/>
    <xf numFmtId="0" fontId="20" fillId="0" borderId="0" xfId="0" applyFont="1"/>
    <xf numFmtId="0" fontId="5" fillId="42" borderId="1" xfId="37" applyFill="1"/>
    <xf numFmtId="0" fontId="20" fillId="0" borderId="0" xfId="0" applyFont="1" applyAlignment="1">
      <alignment vertical="center"/>
    </xf>
    <xf numFmtId="0" fontId="0" fillId="0" borderId="0" xfId="0" applyAlignment="1">
      <alignment vertical="center"/>
    </xf>
    <xf numFmtId="0" fontId="5" fillId="2" borderId="1" xfId="37" applyAlignment="1">
      <alignment vertical="center"/>
    </xf>
    <xf numFmtId="0" fontId="20" fillId="40" borderId="0" xfId="0" applyFont="1" applyFill="1" applyAlignment="1">
      <alignment vertical="center"/>
    </xf>
    <xf numFmtId="0" fontId="20" fillId="40" borderId="0" xfId="0" applyFont="1" applyFill="1"/>
    <xf numFmtId="0" fontId="0" fillId="40" borderId="0" xfId="0" applyFill="1" applyAlignment="1">
      <alignment vertical="center"/>
    </xf>
    <xf numFmtId="0" fontId="0" fillId="40" borderId="0" xfId="0" applyFill="1" applyBorder="1"/>
    <xf numFmtId="0" fontId="0" fillId="40" borderId="0" xfId="0" applyFill="1"/>
    <xf numFmtId="0" fontId="20" fillId="40" borderId="0" xfId="0" applyFont="1" applyFill="1" applyAlignment="1">
      <alignment horizontal="left" vertical="center" indent="1"/>
    </xf>
    <xf numFmtId="0" fontId="0" fillId="40" borderId="0" xfId="0" applyFill="1" applyAlignment="1">
      <alignment horizontal="left" vertical="center" indent="1"/>
    </xf>
    <xf numFmtId="0" fontId="5" fillId="2" borderId="1" xfId="37" applyAlignment="1">
      <alignment horizontal="left" vertical="center" indent="1"/>
    </xf>
    <xf numFmtId="0" fontId="5" fillId="40" borderId="1" xfId="37" applyFill="1"/>
    <xf numFmtId="0" fontId="5" fillId="40" borderId="16" xfId="37" applyFill="1" applyBorder="1"/>
    <xf numFmtId="0" fontId="5" fillId="40" borderId="1" xfId="37" applyFill="1" applyAlignment="1">
      <alignment vertical="center"/>
    </xf>
    <xf numFmtId="0" fontId="42" fillId="40" borderId="0" xfId="0" applyFont="1" applyFill="1"/>
    <xf numFmtId="0" fontId="5" fillId="42" borderId="1" xfId="37" applyFill="1" applyAlignment="1">
      <alignment vertical="center"/>
    </xf>
    <xf numFmtId="0" fontId="20" fillId="40" borderId="0" xfId="0" applyFont="1" applyFill="1" applyBorder="1"/>
    <xf numFmtId="0" fontId="5" fillId="40" borderId="15" xfId="37" applyFill="1" applyBorder="1"/>
    <xf numFmtId="0" fontId="5" fillId="40" borderId="0" xfId="37" applyFill="1" applyBorder="1"/>
    <xf numFmtId="0" fontId="5" fillId="40" borderId="15" xfId="37" applyFill="1" applyBorder="1" applyAlignment="1">
      <alignment vertical="center"/>
    </xf>
    <xf numFmtId="0" fontId="20" fillId="0" borderId="0" xfId="0" applyFont="1" applyBorder="1"/>
    <xf numFmtId="0" fontId="5" fillId="40" borderId="17" xfId="37" applyFill="1" applyBorder="1"/>
    <xf numFmtId="0" fontId="5" fillId="2" borderId="18" xfId="37" applyBorder="1"/>
    <xf numFmtId="0" fontId="42" fillId="40" borderId="0" xfId="0" applyFont="1" applyFill="1" applyBorder="1"/>
    <xf numFmtId="0" fontId="43" fillId="40" borderId="0" xfId="0" applyFont="1" applyFill="1" applyBorder="1"/>
    <xf numFmtId="0" fontId="43" fillId="40" borderId="0" xfId="0" applyFont="1" applyFill="1"/>
    <xf numFmtId="0" fontId="32" fillId="40" borderId="0" xfId="0" applyFont="1" applyFill="1" applyAlignment="1">
      <alignment horizontal="left" vertical="center" indent="1"/>
    </xf>
    <xf numFmtId="0" fontId="22" fillId="40" borderId="0" xfId="0" applyFont="1" applyFill="1"/>
    <xf numFmtId="0" fontId="21" fillId="0" borderId="0" xfId="36"/>
    <xf numFmtId="0" fontId="45" fillId="40" borderId="0" xfId="0" applyFont="1" applyFill="1"/>
    <xf numFmtId="0" fontId="4" fillId="0" borderId="0" xfId="0" applyFont="1"/>
    <xf numFmtId="0" fontId="0" fillId="0" borderId="0" xfId="0"/>
    <xf numFmtId="0" fontId="0" fillId="0" borderId="0" xfId="0" quotePrefix="1"/>
    <xf numFmtId="0" fontId="0" fillId="0" borderId="0" xfId="0" applyFill="1" applyBorder="1"/>
    <xf numFmtId="17" fontId="5" fillId="2" borderId="1" xfId="37" applyNumberFormat="1" applyAlignment="1">
      <alignment vertical="center"/>
    </xf>
    <xf numFmtId="0" fontId="11" fillId="11" borderId="0" xfId="25"/>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2 2" xfId="29" xr:uid="{00000000-0005-0000-0000-00001C000000}"/>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Input" xfId="37" builtinId="20" customBuiltin="1"/>
    <cellStyle name="Linked Cell" xfId="38" builtinId="24" customBuiltin="1"/>
    <cellStyle name="Neutral" xfId="39" builtinId="28" customBuiltin="1"/>
    <cellStyle name="Normal" xfId="0" builtinId="0"/>
    <cellStyle name="Normal 2" xfId="46" xr:uid="{D7FD7869-ADB5-482D-B12E-114C589C110C}"/>
    <cellStyle name="Note" xfId="40" builtinId="10" customBuiltin="1"/>
    <cellStyle name="Output" xfId="41" builtinId="21" customBuiltin="1"/>
    <cellStyle name="Percent 2" xfId="42" xr:uid="{00000000-0005-0000-0000-00002A000000}"/>
    <cellStyle name="Title" xfId="43" builtinId="15" customBuiltin="1"/>
    <cellStyle name="Total" xfId="44" builtinId="25" customBuiltin="1"/>
    <cellStyle name="Warning Text" xfId="45" builtinId="11" customBuiltin="1"/>
  </cellStyles>
  <dxfs count="115">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ont>
        <color rgb="FF9C5700"/>
      </font>
      <fill>
        <patternFill>
          <bgColor rgb="FFFFEB9C"/>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E2EFDA"/>
          <bgColor rgb="FF000000"/>
        </patternFill>
      </fill>
    </dxf>
    <dxf>
      <fill>
        <patternFill patternType="solid">
          <fgColor rgb="FFD0CECE"/>
          <bgColor rgb="FF000000"/>
        </patternFill>
      </fill>
    </dxf>
    <dxf>
      <fill>
        <patternFill patternType="solid">
          <fgColor rgb="FFAEAAAA"/>
          <bgColor rgb="FF000000"/>
        </patternFill>
      </fill>
    </dxf>
    <dxf>
      <fill>
        <patternFill patternType="solid">
          <fgColor rgb="FFD9E1F2"/>
          <bgColor rgb="FFFFFFFF"/>
        </patternFill>
      </fill>
    </dxf>
    <dxf>
      <fill>
        <patternFill patternType="solid">
          <fgColor rgb="FFB4C6E7"/>
          <bgColor rgb="FFFFFFFF"/>
        </patternFill>
      </fill>
    </dxf>
    <dxf>
      <fill>
        <patternFill patternType="solid">
          <fgColor rgb="FF8EA9DB"/>
          <bgColor rgb="FFFFFFFF"/>
        </patternFill>
      </fill>
    </dxf>
    <dxf>
      <fill>
        <patternFill patternType="solid">
          <fgColor rgb="FF4472C4"/>
          <bgColor rgb="FFFFFFFF"/>
        </patternFill>
      </fill>
    </dxf>
    <dxf>
      <fill>
        <patternFill patternType="solid">
          <fgColor rgb="FFE2EFDA"/>
          <bgColor rgb="FF000000"/>
        </patternFill>
      </fill>
    </dxf>
    <dxf>
      <fill>
        <patternFill patternType="solid">
          <fgColor rgb="FFD0CECE"/>
          <bgColor rgb="FF000000"/>
        </patternFill>
      </fill>
    </dxf>
    <dxf>
      <fill>
        <patternFill patternType="solid">
          <fgColor rgb="FFAEAAAA"/>
          <bgColor rgb="FF000000"/>
        </patternFill>
      </fill>
    </dxf>
    <dxf>
      <fill>
        <patternFill patternType="solid">
          <fgColor rgb="FFD9E1F2"/>
          <bgColor rgb="FFFFFFFF"/>
        </patternFill>
      </fill>
    </dxf>
    <dxf>
      <fill>
        <patternFill patternType="solid">
          <fgColor rgb="FFB4C6E7"/>
          <bgColor rgb="FFFFFFFF"/>
        </patternFill>
      </fill>
    </dxf>
    <dxf>
      <fill>
        <patternFill patternType="solid">
          <fgColor rgb="FF8EA9DB"/>
          <bgColor rgb="FFFFFFFF"/>
        </patternFill>
      </fill>
    </dxf>
    <dxf>
      <fill>
        <patternFill patternType="solid">
          <fgColor rgb="FF4472C4"/>
          <bgColor rgb="FFFFFFFF"/>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14"/>
      <tableStyleElement type="headerRow" dxfId="1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28</xdr:col>
      <xdr:colOff>19050</xdr:colOff>
      <xdr:row>2</xdr:row>
      <xdr:rowOff>9525</xdr:rowOff>
    </xdr:from>
    <xdr:to>
      <xdr:col>48</xdr:col>
      <xdr:colOff>104775</xdr:colOff>
      <xdr:row>46</xdr:row>
      <xdr:rowOff>38100</xdr:rowOff>
    </xdr:to>
    <xdr:pic>
      <xdr:nvPicPr>
        <xdr:cNvPr id="1034" name="Picture 6">
          <a:extLst>
            <a:ext uri="{FF2B5EF4-FFF2-40B4-BE49-F238E27FC236}">
              <a16:creationId xmlns:a16="http://schemas.microsoft.com/office/drawing/2014/main" id="{C65710D7-470D-41DF-B968-DFCC9F1FE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87850" y="390525"/>
          <a:ext cx="12277725" cy="841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49</xdr:col>
      <xdr:colOff>180975</xdr:colOff>
      <xdr:row>3</xdr:row>
      <xdr:rowOff>76200</xdr:rowOff>
    </xdr:from>
    <xdr:to>
      <xdr:col>70</xdr:col>
      <xdr:colOff>581025</xdr:colOff>
      <xdr:row>52</xdr:row>
      <xdr:rowOff>57150</xdr:rowOff>
    </xdr:to>
    <xdr:pic>
      <xdr:nvPicPr>
        <xdr:cNvPr id="1035" name="Picture 9">
          <a:extLst>
            <a:ext uri="{FF2B5EF4-FFF2-40B4-BE49-F238E27FC236}">
              <a16:creationId xmlns:a16="http://schemas.microsoft.com/office/drawing/2014/main" id="{CB3440C2-528F-4288-AB2C-014C61B2F4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1375" y="647700"/>
          <a:ext cx="13201650" cy="9315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133350</xdr:colOff>
      <xdr:row>0</xdr:row>
      <xdr:rowOff>0</xdr:rowOff>
    </xdr:from>
    <xdr:to>
      <xdr:col>27</xdr:col>
      <xdr:colOff>314325</xdr:colOff>
      <xdr:row>51</xdr:row>
      <xdr:rowOff>76200</xdr:rowOff>
    </xdr:to>
    <xdr:pic>
      <xdr:nvPicPr>
        <xdr:cNvPr id="1036" name="Picture 2">
          <a:extLst>
            <a:ext uri="{FF2B5EF4-FFF2-40B4-BE49-F238E27FC236}">
              <a16:creationId xmlns:a16="http://schemas.microsoft.com/office/drawing/2014/main" id="{980E5CCC-387F-4BC6-AC74-AACB2D3E7C9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 y="0"/>
          <a:ext cx="16640175" cy="979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228600</xdr:colOff>
      <xdr:row>4</xdr:row>
      <xdr:rowOff>0</xdr:rowOff>
    </xdr:from>
    <xdr:to>
      <xdr:col>25</xdr:col>
      <xdr:colOff>289560</xdr:colOff>
      <xdr:row>8</xdr:row>
      <xdr:rowOff>160020</xdr:rowOff>
    </xdr:to>
    <xdr:sp macro="" textlink="">
      <xdr:nvSpPr>
        <xdr:cNvPr id="2" name="TextBox 1">
          <a:extLst>
            <a:ext uri="{FF2B5EF4-FFF2-40B4-BE49-F238E27FC236}">
              <a16:creationId xmlns:a16="http://schemas.microsoft.com/office/drawing/2014/main" id="{B4BD91E8-C3F5-479C-81A6-75D8359DA7DB}"/>
            </a:ext>
          </a:extLst>
        </xdr:cNvPr>
        <xdr:cNvSpPr txBox="1"/>
      </xdr:nvSpPr>
      <xdr:spPr>
        <a:xfrm>
          <a:off x="15841980" y="571500"/>
          <a:ext cx="1889760" cy="891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KEY:</a:t>
          </a:r>
        </a:p>
        <a:p>
          <a:r>
            <a:rPr lang="en-GB" sz="1100">
              <a:solidFill>
                <a:srgbClr val="FF0000"/>
              </a:solidFill>
            </a:rPr>
            <a:t>To</a:t>
          </a:r>
          <a:r>
            <a:rPr lang="en-GB" sz="1100" baseline="0">
              <a:solidFill>
                <a:srgbClr val="FF0000"/>
              </a:solidFill>
            </a:rPr>
            <a:t> be checked with DDB</a:t>
          </a:r>
        </a:p>
        <a:p>
          <a:r>
            <a:rPr lang="en-GB" sz="1100" baseline="0">
              <a:solidFill>
                <a:schemeClr val="accent6"/>
              </a:solidFill>
            </a:rPr>
            <a:t>To be checked with Ocado</a:t>
          </a:r>
          <a:endParaRPr lang="en-GB" sz="1100">
            <a:solidFill>
              <a:schemeClr val="accent6"/>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h.Kulkarni/Desktop/DDB/Repos/ddb-seeding-scripts/seed/spreadsheets/sandbox_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_sub_type"/>
      <sheetName val="asset_type"/>
      <sheetName val="asset_type_group"/>
      <sheetName val="item_type"/>
      <sheetName val="parameter_type"/>
      <sheetName val="unit"/>
      <sheetName val="unit_parameter"/>
      <sheetName val="unit_system"/>
      <sheetName val="unit_type"/>
    </sheetNames>
    <sheetDataSet>
      <sheetData sheetId="0"/>
      <sheetData sheetId="1"/>
      <sheetData sheetId="2"/>
      <sheetData sheetId="3"/>
      <sheetData sheetId="4">
        <row r="1">
          <cell r="B1" t="str">
            <v>name</v>
          </cell>
          <cell r="K1" t="str">
            <v>default_unit_name</v>
          </cell>
        </row>
        <row r="2">
          <cell r="B2" t="str">
            <v>500 year flood definition</v>
          </cell>
        </row>
        <row r="3">
          <cell r="B3" t="str">
            <v>A1-A3 embodied carbon emissions per area</v>
          </cell>
          <cell r="K3" t="str">
            <v>kgCO2e/m²</v>
          </cell>
        </row>
        <row r="4">
          <cell r="B4" t="str">
            <v>A4 embodied carbon emissions per area</v>
          </cell>
          <cell r="K4" t="str">
            <v>kgCO2e/m²</v>
          </cell>
        </row>
        <row r="5">
          <cell r="B5" t="str">
            <v>A5 embodied carbon emissions per area</v>
          </cell>
          <cell r="K5" t="str">
            <v>kgCO2e/m²</v>
          </cell>
        </row>
        <row r="6">
          <cell r="B6" t="str">
            <v>Above ground system</v>
          </cell>
        </row>
        <row r="7">
          <cell r="B7" t="str">
            <v>Absolute building height</v>
          </cell>
          <cell r="K7" t="str">
            <v>m</v>
          </cell>
        </row>
        <row r="8">
          <cell r="B8" t="str">
            <v>Absorbed power</v>
          </cell>
          <cell r="K8" t="str">
            <v>VA</v>
          </cell>
        </row>
        <row r="9">
          <cell r="B9" t="str">
            <v>Acceptable manufacturers</v>
          </cell>
        </row>
        <row r="10">
          <cell r="B10" t="str">
            <v>Access control level</v>
          </cell>
        </row>
        <row r="11">
          <cell r="B11" t="str">
            <v>Access control provided</v>
          </cell>
        </row>
        <row r="12">
          <cell r="B12" t="str">
            <v>Access cover diameter</v>
          </cell>
          <cell r="K12" t="str">
            <v>mm</v>
          </cell>
        </row>
        <row r="13">
          <cell r="B13" t="str">
            <v>Access cover length</v>
          </cell>
          <cell r="K13" t="str">
            <v>mm</v>
          </cell>
        </row>
        <row r="14">
          <cell r="B14" t="str">
            <v>Access cover loading class</v>
          </cell>
        </row>
        <row r="15">
          <cell r="B15" t="str">
            <v>Access cover manufacturer</v>
          </cell>
        </row>
        <row r="16">
          <cell r="B16" t="str">
            <v>Access cover material</v>
          </cell>
        </row>
        <row r="17">
          <cell r="B17" t="str">
            <v>Access cover model</v>
          </cell>
        </row>
        <row r="18">
          <cell r="B18" t="str">
            <v>Access cover required</v>
          </cell>
        </row>
        <row r="19">
          <cell r="B19" t="str">
            <v>Access cover type</v>
          </cell>
        </row>
        <row r="20">
          <cell r="B20" t="str">
            <v>Access cover width</v>
          </cell>
          <cell r="K20" t="str">
            <v>mm</v>
          </cell>
        </row>
        <row r="21">
          <cell r="B21" t="str">
            <v>Accessories</v>
          </cell>
        </row>
        <row r="22">
          <cell r="B22" t="str">
            <v>Accommodation function</v>
          </cell>
        </row>
        <row r="23">
          <cell r="B23" t="str">
            <v>Accommodation purpose group</v>
          </cell>
        </row>
        <row r="24">
          <cell r="B24" t="str">
            <v>Accommodation type</v>
          </cell>
        </row>
        <row r="25">
          <cell r="B25" t="str">
            <v>Acoustic consultant name</v>
          </cell>
        </row>
        <row r="26">
          <cell r="B26" t="str">
            <v>Acoustics engineer name</v>
          </cell>
        </row>
        <row r="27">
          <cell r="B27" t="str">
            <v>AC system</v>
          </cell>
        </row>
        <row r="28">
          <cell r="B28" t="str">
            <v>Active earth pressure due to cohesion Kac</v>
          </cell>
        </row>
        <row r="29">
          <cell r="B29" t="str">
            <v>Active earth pressure Ka</v>
          </cell>
        </row>
        <row r="30">
          <cell r="B30" t="str">
            <v>Activity level</v>
          </cell>
          <cell r="K30" t="str">
            <v>met</v>
          </cell>
        </row>
        <row r="31">
          <cell r="B31" t="str">
            <v>Actual Capital Carbon</v>
          </cell>
          <cell r="K31" t="str">
            <v>tCO2e</v>
          </cell>
        </row>
        <row r="32">
          <cell r="B32" t="str">
            <v>Actual Operational Carbon</v>
          </cell>
          <cell r="K32" t="str">
            <v>tCO2e</v>
          </cell>
        </row>
        <row r="33">
          <cell r="B33" t="str">
            <v>Actual User Carbon</v>
          </cell>
          <cell r="K33" t="str">
            <v>tCO2e</v>
          </cell>
        </row>
        <row r="34">
          <cell r="B34" t="str">
            <v>Actual volume</v>
          </cell>
          <cell r="K34" t="str">
            <v>m³</v>
          </cell>
        </row>
        <row r="35">
          <cell r="B35" t="str">
            <v>Additional building uses</v>
          </cell>
        </row>
        <row r="36">
          <cell r="B36" t="str">
            <v>Additional information</v>
          </cell>
        </row>
        <row r="37">
          <cell r="B37" t="str">
            <v>Additional requirements for source of materials</v>
          </cell>
        </row>
        <row r="38">
          <cell r="B38" t="str">
            <v>Additional technical requirements</v>
          </cell>
        </row>
        <row r="39">
          <cell r="B39" t="str">
            <v>Adults</v>
          </cell>
        </row>
        <row r="40">
          <cell r="B40" t="str">
            <v>Agency in charge</v>
          </cell>
        </row>
        <row r="41">
          <cell r="B41" t="str">
            <v>Aggressive chemical environment for concrete (ACEC) Design chemical class</v>
          </cell>
        </row>
        <row r="42">
          <cell r="B42" t="str">
            <v>Aggressive chemical environment for concrete (ACEC) Design sulphate class</v>
          </cell>
        </row>
        <row r="43">
          <cell r="B43" t="str">
            <v>Aggressive chemical environment for concrete class (ACEC)</v>
          </cell>
        </row>
        <row r="44">
          <cell r="B44" t="str">
            <v>Air change rate</v>
          </cell>
          <cell r="K44" t="str">
            <v>ACH</v>
          </cell>
        </row>
        <row r="45">
          <cell r="B45" t="str">
            <v>Air changes per hour _ minimum</v>
          </cell>
          <cell r="K45" t="str">
            <v>ACH</v>
          </cell>
        </row>
        <row r="46">
          <cell r="B46" t="str">
            <v>Air density</v>
          </cell>
          <cell r="K46" t="str">
            <v>kg/m³</v>
          </cell>
        </row>
        <row r="47">
          <cell r="B47" t="str">
            <v>Air flow rate</v>
          </cell>
          <cell r="K47" t="str">
            <v>l/s</v>
          </cell>
        </row>
        <row r="48">
          <cell r="B48" t="str">
            <v>Air infiltration rate</v>
          </cell>
        </row>
        <row r="49">
          <cell r="B49" t="str">
            <v>Air permeability _ maximum</v>
          </cell>
          <cell r="K49" t="str">
            <v>m³/(h m²) @ 50 Pa</v>
          </cell>
        </row>
        <row r="50">
          <cell r="B50" t="str">
            <v>Air quality</v>
          </cell>
        </row>
        <row r="51">
          <cell r="B51" t="str">
            <v>Air supply density</v>
          </cell>
          <cell r="K51" t="str">
            <v>l/s/m²</v>
          </cell>
        </row>
        <row r="52">
          <cell r="B52" t="str">
            <v>Air velocity guideways during emergency operation max</v>
          </cell>
          <cell r="K52" t="str">
            <v>ft/sec</v>
          </cell>
        </row>
        <row r="53">
          <cell r="B53" t="str">
            <v>Air velocity public areas during emergency operation max</v>
          </cell>
          <cell r="K53" t="str">
            <v>ft/sec</v>
          </cell>
        </row>
        <row r="54">
          <cell r="B54" t="str">
            <v>Air velocity public areas during normal operation max</v>
          </cell>
          <cell r="K54" t="str">
            <v>ft/sec</v>
          </cell>
        </row>
        <row r="55">
          <cell r="B55" t="str">
            <v>Alarp risk ranking assessment file</v>
          </cell>
        </row>
        <row r="56">
          <cell r="B56" t="str">
            <v>Alarp risk ranking score &gt;1</v>
          </cell>
        </row>
        <row r="57">
          <cell r="B57" t="str">
            <v>Alarp risk ranking score _ RALARP</v>
          </cell>
        </row>
        <row r="58">
          <cell r="B58" t="str">
            <v>Allowable maximum rate of change of grade</v>
          </cell>
          <cell r="K58" t="str">
            <v>%</v>
          </cell>
        </row>
        <row r="59">
          <cell r="B59" t="str">
            <v>Allowable minimum tangent length</v>
          </cell>
          <cell r="K59" t="str">
            <v>Ft</v>
          </cell>
        </row>
        <row r="60">
          <cell r="B60" t="str">
            <v>Allowable maximum grade</v>
          </cell>
          <cell r="K60" t="str">
            <v>%</v>
          </cell>
        </row>
        <row r="61">
          <cell r="B61" t="str">
            <v>All-sky solar radiation per year</v>
          </cell>
          <cell r="K61" t="str">
            <v>kWh/m²</v>
          </cell>
        </row>
        <row r="62">
          <cell r="B62" t="str">
            <v>Altitude</v>
          </cell>
          <cell r="K62" t="str">
            <v>m</v>
          </cell>
        </row>
        <row r="63">
          <cell r="B63" t="str">
            <v>Ambient luminosity</v>
          </cell>
          <cell r="K63" t="str">
            <v>High/Moderate/Low</v>
          </cell>
        </row>
        <row r="64">
          <cell r="B64" t="str">
            <v>Analysis method</v>
          </cell>
        </row>
        <row r="65">
          <cell r="B65" t="str">
            <v>Analysis type</v>
          </cell>
        </row>
        <row r="66">
          <cell r="B66" t="str">
            <v>Anchoring system</v>
          </cell>
        </row>
        <row r="67">
          <cell r="B67" t="str">
            <v>Angle of Sky Visible from Window</v>
          </cell>
        </row>
        <row r="68">
          <cell r="B68" t="str">
            <v>Animals</v>
          </cell>
        </row>
        <row r="69">
          <cell r="B69" t="str">
            <v>Annealed glass material partial factor</v>
          </cell>
        </row>
        <row r="70">
          <cell r="B70" t="str">
            <v>Annual carbon emission savings</v>
          </cell>
          <cell r="K70" t="str">
            <v>tonnes</v>
          </cell>
        </row>
        <row r="71">
          <cell r="B71" t="str">
            <v>Annual cooling demand</v>
          </cell>
          <cell r="K71" t="str">
            <v>kWh</v>
          </cell>
        </row>
        <row r="72">
          <cell r="B72" t="str">
            <v>Annual coolth generation</v>
          </cell>
          <cell r="K72" t="str">
            <v>kWh</v>
          </cell>
        </row>
        <row r="73">
          <cell r="B73" t="str">
            <v>Annual cost savings</v>
          </cell>
          <cell r="K73" t="str">
            <v>£</v>
          </cell>
        </row>
        <row r="74">
          <cell r="B74" t="str">
            <v>Annual DHW energy generation</v>
          </cell>
          <cell r="K74" t="str">
            <v>kWh</v>
          </cell>
        </row>
        <row r="75">
          <cell r="B75" t="str">
            <v>Annual domestic hot water demand</v>
          </cell>
          <cell r="K75" t="str">
            <v>kWh</v>
          </cell>
        </row>
        <row r="76">
          <cell r="B76" t="str">
            <v>Annual electrical demand</v>
          </cell>
          <cell r="K76" t="str">
            <v>kWh</v>
          </cell>
        </row>
        <row r="77">
          <cell r="B77" t="str">
            <v>Annual electricity cost</v>
          </cell>
          <cell r="K77" t="str">
            <v>£</v>
          </cell>
        </row>
        <row r="78">
          <cell r="B78" t="str">
            <v>Annual electricity cost including RHI</v>
          </cell>
          <cell r="K78" t="str">
            <v>£</v>
          </cell>
        </row>
        <row r="79">
          <cell r="B79" t="str">
            <v>Annual electricity generation</v>
          </cell>
          <cell r="K79" t="str">
            <v>kWh</v>
          </cell>
        </row>
        <row r="80">
          <cell r="B80" t="str">
            <v>Annual energy consumption</v>
          </cell>
          <cell r="K80" t="str">
            <v>kWh</v>
          </cell>
        </row>
        <row r="81">
          <cell r="B81" t="str">
            <v>Annual energy use</v>
          </cell>
          <cell r="K81" t="str">
            <v>kWh/year</v>
          </cell>
        </row>
        <row r="82">
          <cell r="B82" t="str">
            <v>Annual gas cost</v>
          </cell>
          <cell r="K82" t="str">
            <v>£</v>
          </cell>
        </row>
        <row r="83">
          <cell r="B83" t="str">
            <v>Annual heat generation</v>
          </cell>
          <cell r="K83" t="str">
            <v>kWh</v>
          </cell>
        </row>
        <row r="84">
          <cell r="B84" t="str">
            <v>Annual heating demand</v>
          </cell>
          <cell r="K84" t="str">
            <v>kWh</v>
          </cell>
        </row>
        <row r="85">
          <cell r="B85" t="str">
            <v>Annual hours cooling required</v>
          </cell>
          <cell r="K85" t="str">
            <v>hours</v>
          </cell>
        </row>
        <row r="86">
          <cell r="B86" t="str">
            <v>Annual hours heating required</v>
          </cell>
          <cell r="K86" t="str">
            <v>hours</v>
          </cell>
        </row>
        <row r="87">
          <cell r="B87" t="str">
            <v>Annual hours of operation</v>
          </cell>
          <cell r="K87" t="str">
            <v>hours</v>
          </cell>
        </row>
        <row r="88">
          <cell r="B88" t="str">
            <v>Annual hours ventilation required</v>
          </cell>
          <cell r="K88" t="str">
            <v>hours</v>
          </cell>
        </row>
        <row r="89">
          <cell r="B89" t="str">
            <v>Annual maintenance cost</v>
          </cell>
          <cell r="K89" t="str">
            <v>£</v>
          </cell>
        </row>
        <row r="90">
          <cell r="B90" t="str">
            <v>Annual maintenance cost as a percentage of a capital cost</v>
          </cell>
          <cell r="K90" t="str">
            <v>%</v>
          </cell>
        </row>
        <row r="91">
          <cell r="B91" t="str">
            <v>Annual maintenance cost rate per area</v>
          </cell>
          <cell r="K91" t="str">
            <v>£/m²</v>
          </cell>
        </row>
        <row r="92">
          <cell r="B92" t="str">
            <v>Annual maintenance cost rate per generated energy</v>
          </cell>
          <cell r="K92" t="str">
            <v>£/kWh</v>
          </cell>
        </row>
        <row r="93">
          <cell r="B93" t="str">
            <v>Annual photovoltaic yield _ minimum</v>
          </cell>
          <cell r="K93" t="str">
            <v>kWh</v>
          </cell>
        </row>
        <row r="94">
          <cell r="B94" t="str">
            <v>Annual probability of exceedance</v>
          </cell>
        </row>
        <row r="95">
          <cell r="B95" t="str">
            <v>Annual refrigerant leakage rate</v>
          </cell>
          <cell r="K95" t="str">
            <v>%</v>
          </cell>
        </row>
        <row r="96">
          <cell r="B96" t="str">
            <v>Annual RHI income</v>
          </cell>
          <cell r="K96" t="str">
            <v>£</v>
          </cell>
        </row>
        <row r="97">
          <cell r="B97" t="str">
            <v>Annual running cost without LZCT</v>
          </cell>
          <cell r="K97" t="str">
            <v>£</v>
          </cell>
        </row>
        <row r="98">
          <cell r="B98" t="str">
            <v>Annual schedule of hourly profiles</v>
          </cell>
        </row>
        <row r="99">
          <cell r="B99" t="str">
            <v>Annual solar irradiance</v>
          </cell>
          <cell r="K99" t="str">
            <v>kWh/m²</v>
          </cell>
        </row>
        <row r="100">
          <cell r="B100" t="str">
            <v>Aperture area</v>
          </cell>
          <cell r="K100" t="str">
            <v>m²</v>
          </cell>
        </row>
        <row r="101">
          <cell r="B101" t="str">
            <v>Applied load _ axis x</v>
          </cell>
          <cell r="K101" t="str">
            <v>kN</v>
          </cell>
        </row>
        <row r="102">
          <cell r="B102" t="str">
            <v>Applied load _ axis xx</v>
          </cell>
          <cell r="K102" t="str">
            <v>kN</v>
          </cell>
        </row>
        <row r="103">
          <cell r="B103" t="str">
            <v>Applied load _ axis y</v>
          </cell>
          <cell r="K103" t="str">
            <v>kN</v>
          </cell>
        </row>
        <row r="104">
          <cell r="B104" t="str">
            <v>Applied load _ axis yy</v>
          </cell>
          <cell r="K104" t="str">
            <v>kN</v>
          </cell>
        </row>
        <row r="105">
          <cell r="B105" t="str">
            <v>Applied load _ axis z</v>
          </cell>
          <cell r="K105" t="str">
            <v>kN</v>
          </cell>
        </row>
        <row r="106">
          <cell r="B106" t="str">
            <v>Applied load _ axis zz</v>
          </cell>
          <cell r="K106" t="str">
            <v>kN</v>
          </cell>
        </row>
        <row r="107">
          <cell r="B107" t="str">
            <v>Apply last non robot load case BotXYZ</v>
          </cell>
        </row>
        <row r="108">
          <cell r="B108" t="str">
            <v>Apply last non robot load case BotX_Y_Z</v>
          </cell>
        </row>
        <row r="109">
          <cell r="B109" t="str">
            <v>Approach embankment type</v>
          </cell>
        </row>
        <row r="110">
          <cell r="B110" t="str">
            <v>Architect consultancy</v>
          </cell>
        </row>
        <row r="111">
          <cell r="B111" t="str">
            <v>Architect name</v>
          </cell>
        </row>
        <row r="112">
          <cell r="B112" t="str">
            <v>Architect of record</v>
          </cell>
        </row>
        <row r="113">
          <cell r="B113" t="str">
            <v>Architectural height</v>
          </cell>
          <cell r="K113" t="str">
            <v>m</v>
          </cell>
        </row>
        <row r="114">
          <cell r="B114" t="str">
            <v>Area</v>
          </cell>
          <cell r="K114" t="str">
            <v>mm²</v>
          </cell>
        </row>
        <row r="115">
          <cell r="B115" t="str">
            <v>Area category</v>
          </cell>
        </row>
        <row r="116">
          <cell r="B116" t="str">
            <v>Area load</v>
          </cell>
          <cell r="K116" t="str">
            <v>kN/m²</v>
          </cell>
        </row>
        <row r="117">
          <cell r="B117" t="str">
            <v>Area of bottom reinforcement provided</v>
          </cell>
          <cell r="K117" t="str">
            <v>mm²</v>
          </cell>
        </row>
        <row r="118">
          <cell r="B118" t="str">
            <v>Area of bottom reinforcement required</v>
          </cell>
          <cell r="K118" t="str">
            <v>mm²</v>
          </cell>
        </row>
        <row r="119">
          <cell r="B119" t="str">
            <v>Area of chord</v>
          </cell>
          <cell r="K119" t="str">
            <v>mm²</v>
          </cell>
        </row>
        <row r="120">
          <cell r="B120" t="str">
            <v>Area of grid</v>
          </cell>
          <cell r="K120" t="str">
            <v>cells²</v>
          </cell>
        </row>
        <row r="121">
          <cell r="B121" t="str">
            <v>Area of grid direction X</v>
          </cell>
          <cell r="K121" t="str">
            <v>cells</v>
          </cell>
        </row>
        <row r="122">
          <cell r="B122" t="str">
            <v>Area of grid direction Y</v>
          </cell>
          <cell r="K122" t="str">
            <v>cells</v>
          </cell>
        </row>
        <row r="123">
          <cell r="B123" t="str">
            <v>Area of photovoltaic system</v>
          </cell>
          <cell r="K123" t="str">
            <v>m²</v>
          </cell>
        </row>
        <row r="124">
          <cell r="B124" t="str">
            <v>Area of photovoltaic system _ minimum</v>
          </cell>
          <cell r="K124" t="str">
            <v>m²</v>
          </cell>
        </row>
        <row r="125">
          <cell r="B125" t="str">
            <v xml:space="preserve">Area of Surfaces </v>
          </cell>
          <cell r="K125" t="str">
            <v>m²</v>
          </cell>
        </row>
        <row r="126">
          <cell r="B126" t="str">
            <v>Area of top reinforcement provided</v>
          </cell>
          <cell r="K126" t="str">
            <v>mm²</v>
          </cell>
        </row>
        <row r="127">
          <cell r="B127" t="str">
            <v>Area of top reinforcement required</v>
          </cell>
          <cell r="K127" t="str">
            <v>mm²</v>
          </cell>
        </row>
        <row r="128">
          <cell r="B128" t="str">
            <v>Area spring</v>
          </cell>
          <cell r="K128" t="str">
            <v>kN/m/m²</v>
          </cell>
        </row>
        <row r="129">
          <cell r="B129" t="str">
            <v>Area weighted U-value_ maximum</v>
          </cell>
          <cell r="K129" t="str">
            <v>W/m²K</v>
          </cell>
        </row>
        <row r="130">
          <cell r="B130" t="str">
            <v>Are works emissions included</v>
          </cell>
        </row>
        <row r="131">
          <cell r="B131" t="str">
            <v>Arrival rate</v>
          </cell>
          <cell r="K131" t="str">
            <v>minutes</v>
          </cell>
        </row>
        <row r="132">
          <cell r="B132" t="str">
            <v>Arup contracted design disciplines</v>
          </cell>
        </row>
        <row r="133">
          <cell r="B133" t="str">
            <v>Arup contracted design phases</v>
          </cell>
        </row>
        <row r="134">
          <cell r="B134" t="str">
            <v>Arup contracted entity</v>
          </cell>
        </row>
        <row r="135">
          <cell r="B135" t="str">
            <v>Arup project director name</v>
          </cell>
        </row>
        <row r="136">
          <cell r="B136" t="str">
            <v>Arup project manager name</v>
          </cell>
        </row>
        <row r="137">
          <cell r="B137" t="str">
            <v>Arup project office</v>
          </cell>
        </row>
        <row r="138">
          <cell r="B138" t="str">
            <v>Arup project office address</v>
          </cell>
        </row>
        <row r="139">
          <cell r="B139" t="str">
            <v>Arup reference ID</v>
          </cell>
        </row>
        <row r="140">
          <cell r="B140" t="str">
            <v>Arup region</v>
          </cell>
        </row>
        <row r="141">
          <cell r="B141" t="str">
            <v>Aspect ratio of building height to major axis of building width</v>
          </cell>
        </row>
        <row r="142">
          <cell r="B142" t="str">
            <v>Aspect ratio of building height to minor axis of building width</v>
          </cell>
        </row>
        <row r="143">
          <cell r="B143" t="str">
            <v>Aspiration whole life carbon</v>
          </cell>
          <cell r="K143" t="str">
            <v>kgCO2e/m²</v>
          </cell>
        </row>
        <row r="144">
          <cell r="B144" t="str">
            <v>Asset owner</v>
          </cell>
        </row>
        <row r="145">
          <cell r="B145" t="str">
            <v>Audio visual fire indicator provided</v>
          </cell>
        </row>
        <row r="146">
          <cell r="B146" t="str">
            <v>Automatic shutdown of the ventilation system</v>
          </cell>
        </row>
        <row r="147">
          <cell r="B147" t="str">
            <v>Auxiliary energy</v>
          </cell>
          <cell r="K147" t="str">
            <v>kWh/m²/year</v>
          </cell>
        </row>
        <row r="148">
          <cell r="B148" t="str">
            <v>Available major axis flexural strength considering compressive yielding</v>
          </cell>
          <cell r="K148" t="str">
            <v>kN</v>
          </cell>
        </row>
        <row r="149">
          <cell r="B149" t="str">
            <v>Available major axis flexural strength considering tensile yielding</v>
          </cell>
          <cell r="K149" t="str">
            <v>kN</v>
          </cell>
        </row>
        <row r="150">
          <cell r="B150" t="str">
            <v>Available minor axis flexural strength considering compressive yielding</v>
          </cell>
          <cell r="K150" t="str">
            <v>kN</v>
          </cell>
        </row>
        <row r="151">
          <cell r="B151" t="str">
            <v>Available minor axis flexural strength considering tensile yielding</v>
          </cell>
          <cell r="K151" t="str">
            <v>kN</v>
          </cell>
        </row>
        <row r="152">
          <cell r="B152" t="str">
            <v>Average annual rainfall</v>
          </cell>
          <cell r="K152" t="str">
            <v>mm</v>
          </cell>
        </row>
        <row r="153">
          <cell r="B153" t="str">
            <v>Average building block footprint with concession</v>
          </cell>
        </row>
        <row r="154">
          <cell r="B154" t="str">
            <v>Average condition performance indicator</v>
          </cell>
        </row>
        <row r="155">
          <cell r="B155" t="str">
            <v>Average deflection</v>
          </cell>
          <cell r="K155" t="str">
            <v>μm</v>
          </cell>
        </row>
        <row r="156">
          <cell r="B156" t="str">
            <v>Average flat area</v>
          </cell>
          <cell r="K156" t="str">
            <v>m²</v>
          </cell>
        </row>
        <row r="157">
          <cell r="B157" t="str">
            <v>Average floor area</v>
          </cell>
          <cell r="K157" t="str">
            <v>m²</v>
          </cell>
        </row>
        <row r="158">
          <cell r="B158" t="str">
            <v>Average longitudinal web stress</v>
          </cell>
          <cell r="K158" t="str">
            <v>MPa</v>
          </cell>
        </row>
        <row r="159">
          <cell r="B159" t="str">
            <v>Average maintained illuminance</v>
          </cell>
          <cell r="K159" t="str">
            <v>lux</v>
          </cell>
        </row>
        <row r="160">
          <cell r="B160" t="str">
            <v>Average number of domestic storeys</v>
          </cell>
        </row>
        <row r="161">
          <cell r="B161" t="str">
            <v>Average number of flats per floor area</v>
          </cell>
        </row>
        <row r="162">
          <cell r="B162" t="str">
            <v>Average rebar ratio</v>
          </cell>
          <cell r="K162" t="str">
            <v>%</v>
          </cell>
        </row>
        <row r="163">
          <cell r="B163" t="str">
            <v>Average shear stress in the web panel</v>
          </cell>
          <cell r="K163" t="str">
            <v>MPa</v>
          </cell>
        </row>
        <row r="164">
          <cell r="B164" t="str">
            <v>Average stream velocity</v>
          </cell>
          <cell r="K164" t="str">
            <v>ft/sec</v>
          </cell>
        </row>
        <row r="165">
          <cell r="B165" t="str">
            <v>Average structure condition score</v>
          </cell>
        </row>
        <row r="166">
          <cell r="B166" t="str">
            <v>Average time to destination</v>
          </cell>
          <cell r="K166" t="str">
            <v>s</v>
          </cell>
        </row>
        <row r="167">
          <cell r="B167" t="str">
            <v>Average waiting time</v>
          </cell>
          <cell r="K167" t="str">
            <v>s</v>
          </cell>
        </row>
        <row r="168">
          <cell r="B168" t="str">
            <v>Axial capacity of bracing from analysis _ 561 bracing</v>
          </cell>
          <cell r="K168" t="str">
            <v>kN</v>
          </cell>
        </row>
        <row r="169">
          <cell r="B169" t="str">
            <v>Axial capacity of bracing from analysis _ 761 bracing</v>
          </cell>
          <cell r="K169" t="str">
            <v>kN</v>
          </cell>
        </row>
        <row r="170">
          <cell r="B170" t="str">
            <v>Axial force due to tension field action</v>
          </cell>
          <cell r="K170" t="str">
            <v>kN</v>
          </cell>
        </row>
        <row r="171">
          <cell r="B171" t="str">
            <v>Axial strength with local buckling</v>
          </cell>
          <cell r="K171" t="str">
            <v>kN</v>
          </cell>
        </row>
        <row r="172">
          <cell r="B172" t="str">
            <v>Axial stress</v>
          </cell>
          <cell r="K172" t="str">
            <v>MPa</v>
          </cell>
        </row>
        <row r="173">
          <cell r="B173" t="str">
            <v>B1 embodied carbon emissions per area</v>
          </cell>
          <cell r="K173" t="str">
            <v>kgCO2e/m²</v>
          </cell>
        </row>
        <row r="174">
          <cell r="B174" t="str">
            <v>B2 embodied carbon emissions per area</v>
          </cell>
          <cell r="K174" t="str">
            <v>kgCO2e/m²</v>
          </cell>
        </row>
        <row r="175">
          <cell r="B175" t="str">
            <v>B3 embodied carbon emissions per area</v>
          </cell>
          <cell r="K175" t="str">
            <v>kgCO2e/m²</v>
          </cell>
        </row>
        <row r="176">
          <cell r="B176" t="str">
            <v>B4 embodied carbon emissions per area</v>
          </cell>
          <cell r="K176" t="str">
            <v>kgCO2e/m²</v>
          </cell>
        </row>
        <row r="177">
          <cell r="B177" t="str">
            <v>B5 embodied carbon emissions per area</v>
          </cell>
          <cell r="K177" t="str">
            <v>kgCO2e/m²</v>
          </cell>
        </row>
        <row r="178">
          <cell r="B178" t="str">
            <v>Background noise</v>
          </cell>
        </row>
        <row r="179">
          <cell r="B179" t="str">
            <v>Backup generator required</v>
          </cell>
        </row>
        <row r="180">
          <cell r="B180" t="str">
            <v>Backup uninterruptible power supply required</v>
          </cell>
        </row>
        <row r="181">
          <cell r="B181" t="str">
            <v>Baco parapet type</v>
          </cell>
        </row>
        <row r="182">
          <cell r="B182" t="str">
            <v>Barrier impact load</v>
          </cell>
          <cell r="K182" t="str">
            <v>kN</v>
          </cell>
        </row>
        <row r="183">
          <cell r="B183" t="str">
            <v>Barrier impact load height (above ground)</v>
          </cell>
          <cell r="K183" t="str">
            <v>m</v>
          </cell>
        </row>
        <row r="184">
          <cell r="B184" t="str">
            <v>Barrier type</v>
          </cell>
        </row>
        <row r="185">
          <cell r="B185" t="str">
            <v>Base constraint</v>
          </cell>
        </row>
        <row r="186">
          <cell r="B186" t="str">
            <v>Base level</v>
          </cell>
        </row>
        <row r="187">
          <cell r="B187" t="str">
            <v>Basement retaining walls included in embodied carbon assessment</v>
          </cell>
        </row>
        <row r="188">
          <cell r="B188" t="str">
            <v>Basement volume</v>
          </cell>
          <cell r="K188" t="str">
            <v>m³</v>
          </cell>
        </row>
        <row r="189">
          <cell r="B189" t="str">
            <v>Base shear</v>
          </cell>
          <cell r="K189" t="str">
            <v>Wt</v>
          </cell>
        </row>
        <row r="190">
          <cell r="B190" t="str">
            <v>Base thickness</v>
          </cell>
          <cell r="K190" t="str">
            <v>mm</v>
          </cell>
        </row>
        <row r="191">
          <cell r="B191" t="str">
            <v>Base width</v>
          </cell>
          <cell r="K191" t="str">
            <v>mm</v>
          </cell>
        </row>
        <row r="192">
          <cell r="B192" t="str">
            <v>Base line</v>
          </cell>
        </row>
        <row r="193">
          <cell r="B193" t="str">
            <v>Base mesh</v>
          </cell>
        </row>
        <row r="194">
          <cell r="B194" t="str">
            <v>Base point</v>
          </cell>
        </row>
        <row r="195">
          <cell r="B195" t="str">
            <v>Battery capacity</v>
          </cell>
          <cell r="K195" t="str">
            <v>hours</v>
          </cell>
        </row>
        <row r="196">
          <cell r="B196" t="str">
            <v>Bay height</v>
          </cell>
          <cell r="K196" t="str">
            <v>mm</v>
          </cell>
        </row>
        <row r="197">
          <cell r="B197" t="str">
            <v>Bay width</v>
          </cell>
          <cell r="K197" t="str">
            <v>mm</v>
          </cell>
        </row>
        <row r="198">
          <cell r="B198" t="str">
            <v>Beam shape</v>
          </cell>
        </row>
        <row r="199">
          <cell r="B199" t="str">
            <v>Beam type</v>
          </cell>
        </row>
        <row r="200">
          <cell r="B200" t="str">
            <v>Beam load</v>
          </cell>
          <cell r="K200" t="str">
            <v>kN</v>
          </cell>
        </row>
        <row r="201">
          <cell r="B201" t="str">
            <v>Beam load position</v>
          </cell>
          <cell r="K201" t="str">
            <v>m</v>
          </cell>
        </row>
        <row r="202">
          <cell r="B202" t="str">
            <v>Beam load _ is projected?</v>
          </cell>
        </row>
        <row r="203">
          <cell r="B203" t="str">
            <v>Bed and surround material</v>
          </cell>
        </row>
        <row r="204">
          <cell r="B204" t="str">
            <v>Behaviour factor</v>
          </cell>
        </row>
        <row r="205">
          <cell r="B205" t="str">
            <v>Benchmark annual energy use</v>
          </cell>
          <cell r="K205" t="str">
            <v>kWh/year</v>
          </cell>
        </row>
        <row r="206">
          <cell r="B206" t="str">
            <v>Benchmark whole life annual energy use</v>
          </cell>
          <cell r="K206" t="str">
            <v>kWh/year</v>
          </cell>
        </row>
        <row r="207">
          <cell r="B207" t="str">
            <v>Benchmark whole life embodied carbon</v>
          </cell>
          <cell r="K207" t="str">
            <v>kgCO2e</v>
          </cell>
        </row>
        <row r="208">
          <cell r="B208" t="str">
            <v>Benchmark whole life operational carbon</v>
          </cell>
          <cell r="K208" t="str">
            <v>kgCO2e</v>
          </cell>
        </row>
        <row r="209">
          <cell r="B209" t="str">
            <v>Benchmark whole life operation carbon</v>
          </cell>
          <cell r="K209" t="str">
            <v>kgCO2e</v>
          </cell>
        </row>
        <row r="210">
          <cell r="B210" t="str">
            <v>Benchmark whole life total carbon</v>
          </cell>
          <cell r="K210" t="str">
            <v>kgCO2e</v>
          </cell>
        </row>
        <row r="211">
          <cell r="B211" t="str">
            <v>Bending moment</v>
          </cell>
          <cell r="K211" t="str">
            <v>kNm</v>
          </cell>
        </row>
        <row r="212">
          <cell r="B212" t="str">
            <v>Bending moment capacity _ about major axis</v>
          </cell>
          <cell r="K212" t="str">
            <v>kNm</v>
          </cell>
        </row>
        <row r="213">
          <cell r="B213" t="str">
            <v>Bending moment capacity _ about minor axis</v>
          </cell>
          <cell r="K213" t="str">
            <v>kNm</v>
          </cell>
        </row>
        <row r="214">
          <cell r="B214" t="str">
            <v>Bending moment due to tension field action _ axis YY</v>
          </cell>
          <cell r="K214" t="str">
            <v>kNm</v>
          </cell>
        </row>
        <row r="215">
          <cell r="B215" t="str">
            <v>Bending moment resistance</v>
          </cell>
          <cell r="K215" t="str">
            <v>kNm</v>
          </cell>
        </row>
        <row r="216">
          <cell r="B216" t="str">
            <v>Bending stress _ negative y</v>
          </cell>
          <cell r="K216" t="str">
            <v>MPa</v>
          </cell>
        </row>
        <row r="217">
          <cell r="B217" t="str">
            <v>Bending stress _ negative z</v>
          </cell>
          <cell r="K217" t="str">
            <v>MPa</v>
          </cell>
        </row>
        <row r="218">
          <cell r="B218" t="str">
            <v>Bending stress _ positive y</v>
          </cell>
          <cell r="K218" t="str">
            <v>MPa</v>
          </cell>
        </row>
        <row r="219">
          <cell r="B219" t="str">
            <v>Bending stress _ positive z</v>
          </cell>
          <cell r="K219" t="str">
            <v>MPa</v>
          </cell>
        </row>
        <row r="220">
          <cell r="B220" t="str">
            <v>Bending modifier</v>
          </cell>
        </row>
        <row r="221">
          <cell r="B221" t="str">
            <v>Betz limit</v>
          </cell>
          <cell r="K221" t="str">
            <v>%</v>
          </cell>
        </row>
        <row r="222">
          <cell r="B222" t="str">
            <v>Bim co-ordinator</v>
          </cell>
        </row>
        <row r="223">
          <cell r="B223" t="str">
            <v>BIM coordinator email</v>
          </cell>
        </row>
        <row r="224">
          <cell r="B224" t="str">
            <v>BIM coordinator name</v>
          </cell>
        </row>
        <row r="225">
          <cell r="B225" t="str">
            <v>BMS Connections</v>
          </cell>
        </row>
        <row r="226">
          <cell r="B226" t="str">
            <v>Body finish</v>
          </cell>
        </row>
        <row r="227">
          <cell r="B227" t="str">
            <v>Bot acceleration</v>
          </cell>
          <cell r="K227" t="str">
            <v>m/s²</v>
          </cell>
        </row>
        <row r="228">
          <cell r="B228" t="str">
            <v>Bot density</v>
          </cell>
        </row>
        <row r="229">
          <cell r="B229" t="str">
            <v>Bot density with K factor</v>
          </cell>
        </row>
        <row r="230">
          <cell r="B230" t="str">
            <v>Bot K factor for design life</v>
          </cell>
        </row>
        <row r="231">
          <cell r="B231" t="str">
            <v>Bot lateral acceleration</v>
          </cell>
          <cell r="K231" t="str">
            <v>m/s²</v>
          </cell>
        </row>
        <row r="232">
          <cell r="B232" t="str">
            <v>Bot number</v>
          </cell>
        </row>
        <row r="233">
          <cell r="B233" t="str">
            <v>Bottom flange thickness</v>
          </cell>
          <cell r="K233" t="str">
            <v>mm</v>
          </cell>
        </row>
        <row r="234">
          <cell r="B234" t="str">
            <v>Bot unloaded mass</v>
          </cell>
          <cell r="K234" t="str">
            <v>kg</v>
          </cell>
        </row>
        <row r="235">
          <cell r="B235" t="str">
            <v>Bracing density of 561 braced frames</v>
          </cell>
        </row>
        <row r="236">
          <cell r="B236" t="str">
            <v>Bracing density of 561 braced frames of stack height 1</v>
          </cell>
          <cell r="K236" t="str">
            <v>%</v>
          </cell>
        </row>
        <row r="237">
          <cell r="B237" t="str">
            <v>Bracing density of 561 braced frames of stack height 2</v>
          </cell>
          <cell r="K237" t="str">
            <v>%</v>
          </cell>
        </row>
        <row r="238">
          <cell r="B238" t="str">
            <v>Bracing density of 761 braced frames</v>
          </cell>
        </row>
        <row r="239">
          <cell r="B239" t="str">
            <v>Bracing density of 761 braced frames of stack height 1</v>
          </cell>
          <cell r="K239" t="str">
            <v>%</v>
          </cell>
        </row>
        <row r="240">
          <cell r="B240" t="str">
            <v>Bracing density of 761 braced frames of stack height 2</v>
          </cell>
          <cell r="K240" t="str">
            <v>%</v>
          </cell>
        </row>
        <row r="241">
          <cell r="B241" t="str">
            <v>Bracing height _ 21 high</v>
          </cell>
          <cell r="K241" t="str">
            <v>mm</v>
          </cell>
        </row>
        <row r="242">
          <cell r="B242" t="str">
            <v>Bracing height _ 8 high</v>
          </cell>
          <cell r="K242" t="str">
            <v>mm</v>
          </cell>
        </row>
        <row r="243">
          <cell r="B243" t="str">
            <v>Bracing width _ 561 direction</v>
          </cell>
          <cell r="K243" t="str">
            <v>mm</v>
          </cell>
        </row>
        <row r="244">
          <cell r="B244" t="str">
            <v>Bracing width _ 761 direction</v>
          </cell>
          <cell r="K244" t="str">
            <v>mm</v>
          </cell>
        </row>
        <row r="245">
          <cell r="B245" t="str">
            <v>Breadth</v>
          </cell>
          <cell r="K245" t="str">
            <v>mm</v>
          </cell>
        </row>
        <row r="246">
          <cell r="B246" t="str">
            <v>BREEAM rating requirement</v>
          </cell>
        </row>
        <row r="247">
          <cell r="B247" t="str">
            <v>Bridge construction depth</v>
          </cell>
          <cell r="K247" t="str">
            <v>m</v>
          </cell>
        </row>
        <row r="248">
          <cell r="B248" t="str">
            <v>Bridge deck width</v>
          </cell>
          <cell r="K248" t="str">
            <v>m</v>
          </cell>
        </row>
        <row r="249">
          <cell r="B249" t="str">
            <v>Bridge length</v>
          </cell>
          <cell r="K249" t="str">
            <v>m</v>
          </cell>
        </row>
        <row r="250">
          <cell r="B250" t="str">
            <v>Bridge type</v>
          </cell>
        </row>
        <row r="251">
          <cell r="B251" t="str">
            <v>Buildability _ targeted</v>
          </cell>
          <cell r="K251" t="str">
            <v>1m² site : Xm² GFA</v>
          </cell>
        </row>
        <row r="252">
          <cell r="B252" t="str">
            <v>Building</v>
          </cell>
        </row>
        <row r="253">
          <cell r="B253" t="str">
            <v>Building class</v>
          </cell>
        </row>
        <row r="254">
          <cell r="B254" t="str">
            <v>Building code</v>
          </cell>
        </row>
        <row r="255">
          <cell r="B255" t="str">
            <v>Building cost</v>
          </cell>
          <cell r="K255" t="str">
            <v>£</v>
          </cell>
        </row>
        <row r="256">
          <cell r="B256" t="str">
            <v>Building emissions rating requirement</v>
          </cell>
          <cell r="K256" t="str">
            <v>%</v>
          </cell>
        </row>
        <row r="257">
          <cell r="B257" t="str">
            <v>Building footprint</v>
          </cell>
          <cell r="K257" t="str">
            <v>m²</v>
          </cell>
        </row>
        <row r="258">
          <cell r="B258" t="str">
            <v>Building height</v>
          </cell>
          <cell r="K258" t="str">
            <v>m</v>
          </cell>
        </row>
        <row r="259">
          <cell r="B259" t="str">
            <v>Building height based on number of storeys _ maximum</v>
          </cell>
        </row>
        <row r="260">
          <cell r="B260" t="str">
            <v>Building height _ maximum</v>
          </cell>
          <cell r="K260" t="str">
            <v>m</v>
          </cell>
        </row>
        <row r="261">
          <cell r="B261" t="str">
            <v>Building height restriction</v>
          </cell>
          <cell r="K261" t="str">
            <v>m</v>
          </cell>
        </row>
        <row r="262">
          <cell r="B262" t="str">
            <v>Building height with site formation _ maximum</v>
          </cell>
          <cell r="K262" t="str">
            <v>m</v>
          </cell>
        </row>
        <row r="263">
          <cell r="B263" t="str">
            <v>Building natural period</v>
          </cell>
          <cell r="K263" t="str">
            <v>s</v>
          </cell>
        </row>
        <row r="264">
          <cell r="B264" t="str">
            <v>Building natural period in torsion</v>
          </cell>
          <cell r="K264" t="str">
            <v>s</v>
          </cell>
        </row>
        <row r="265">
          <cell r="B265" t="str">
            <v>Building occupancy type</v>
          </cell>
        </row>
        <row r="266">
          <cell r="B266" t="str">
            <v>Building physics consultant name</v>
          </cell>
        </row>
        <row r="267">
          <cell r="B267" t="str">
            <v>Building power diversity</v>
          </cell>
        </row>
        <row r="268">
          <cell r="B268" t="str">
            <v>Building standards</v>
          </cell>
        </row>
        <row r="269">
          <cell r="B269" t="str">
            <v>Building type</v>
          </cell>
        </row>
        <row r="270">
          <cell r="B270" t="str">
            <v>Building type _ A</v>
          </cell>
        </row>
        <row r="271">
          <cell r="B271" t="str">
            <v>Building type _ B</v>
          </cell>
        </row>
        <row r="272">
          <cell r="B272" t="str">
            <v>Building type _ C</v>
          </cell>
        </row>
        <row r="273">
          <cell r="B273" t="str">
            <v>Building type _ D</v>
          </cell>
        </row>
        <row r="274">
          <cell r="B274" t="str">
            <v>Building use</v>
          </cell>
        </row>
        <row r="275">
          <cell r="B275" t="str">
            <v>Building width major axis x</v>
          </cell>
        </row>
        <row r="276">
          <cell r="B276" t="str">
            <v>Building width minor axis x</v>
          </cell>
        </row>
        <row r="277">
          <cell r="B277" t="str">
            <v>Built-over tunnel</v>
          </cell>
        </row>
        <row r="278">
          <cell r="B278" t="str">
            <v>Bulk modulus</v>
          </cell>
          <cell r="K278" t="str">
            <v>MPa</v>
          </cell>
        </row>
        <row r="279">
          <cell r="B279" t="str">
            <v>Bulk unit weight</v>
          </cell>
          <cell r="K279" t="str">
            <v>kN/m³</v>
          </cell>
        </row>
        <row r="280">
          <cell r="B280" t="str">
            <v>Burner absorbed power</v>
          </cell>
          <cell r="K280" t="str">
            <v>VA</v>
          </cell>
        </row>
        <row r="281">
          <cell r="B281" t="str">
            <v>Burner control method</v>
          </cell>
        </row>
        <row r="282">
          <cell r="B282" t="str">
            <v>Burner current rating</v>
          </cell>
          <cell r="K282" t="str">
            <v>A</v>
          </cell>
        </row>
        <row r="283">
          <cell r="B283" t="str">
            <v>Burner dry bulb air temperature</v>
          </cell>
          <cell r="K283" t="str">
            <v>°C</v>
          </cell>
        </row>
        <row r="284">
          <cell r="B284" t="str">
            <v>Burner electrical power rating</v>
          </cell>
          <cell r="K284" t="str">
            <v>VA</v>
          </cell>
        </row>
        <row r="285">
          <cell r="B285" t="str">
            <v>Burner electrical supply frequency</v>
          </cell>
          <cell r="K285" t="str">
            <v>Hz</v>
          </cell>
        </row>
        <row r="286">
          <cell r="B286" t="str">
            <v>Burner electrical supply phases</v>
          </cell>
        </row>
        <row r="287">
          <cell r="B287" t="str">
            <v>Burner electrical supply voltage</v>
          </cell>
          <cell r="K287" t="str">
            <v>V</v>
          </cell>
        </row>
        <row r="288">
          <cell r="B288" t="str">
            <v>Burner fuel flow rate</v>
          </cell>
          <cell r="K288" t="str">
            <v>l/s</v>
          </cell>
        </row>
        <row r="289">
          <cell r="B289" t="str">
            <v>Burner fuel pipe connection diameter</v>
          </cell>
          <cell r="K289" t="str">
            <v>mm</v>
          </cell>
        </row>
        <row r="290">
          <cell r="B290" t="str">
            <v>Burner output control method</v>
          </cell>
        </row>
        <row r="291">
          <cell r="B291" t="str">
            <v>Burner type</v>
          </cell>
        </row>
        <row r="292">
          <cell r="B292" t="str">
            <v>Busy pick station tote height</v>
          </cell>
        </row>
        <row r="293">
          <cell r="B293" t="str">
            <v>Busy to non busy factor</v>
          </cell>
        </row>
        <row r="294">
          <cell r="B294" t="str">
            <v>Busy to regular bias factor</v>
          </cell>
        </row>
        <row r="295">
          <cell r="B295" t="str">
            <v>Busy zero high tote height</v>
          </cell>
        </row>
        <row r="296">
          <cell r="B296" t="str">
            <v>C1 embodied carbon emissions per area</v>
          </cell>
          <cell r="K296" t="str">
            <v>kgCO2e/m²</v>
          </cell>
        </row>
        <row r="297">
          <cell r="B297" t="str">
            <v>C2 embodied carbon emissions per area</v>
          </cell>
          <cell r="K297" t="str">
            <v>kgCO2e/m²</v>
          </cell>
        </row>
        <row r="298">
          <cell r="B298" t="str">
            <v>C3 embodied carbon emissions per area</v>
          </cell>
          <cell r="K298" t="str">
            <v>kgCO2e/m²</v>
          </cell>
        </row>
        <row r="299">
          <cell r="B299" t="str">
            <v>C4 embodied carbon emissions per area</v>
          </cell>
          <cell r="K299" t="str">
            <v>kgCO2e/m²</v>
          </cell>
        </row>
        <row r="300">
          <cell r="B300" t="str">
            <v>Cable type</v>
          </cell>
        </row>
        <row r="301">
          <cell r="B301" t="str">
            <v>Calculated annual energy use</v>
          </cell>
          <cell r="K301" t="str">
            <v>kWh/year</v>
          </cell>
        </row>
        <row r="302">
          <cell r="B302" t="str">
            <v>Calculated whole life operational carbon</v>
          </cell>
          <cell r="K302" t="str">
            <v>kgCO2e</v>
          </cell>
        </row>
        <row r="303">
          <cell r="B303" t="str">
            <v>Calculated whole life stage A embodied carbon</v>
          </cell>
          <cell r="K303" t="str">
            <v>kgCO2e</v>
          </cell>
        </row>
        <row r="304">
          <cell r="B304" t="str">
            <v>Calculated whole life stage B embodied carbon</v>
          </cell>
          <cell r="K304" t="str">
            <v>kgCO2e</v>
          </cell>
        </row>
        <row r="305">
          <cell r="B305" t="str">
            <v>Calculated whole life stage C embodied carbon</v>
          </cell>
          <cell r="K305" t="str">
            <v>kgCO2e</v>
          </cell>
        </row>
        <row r="306">
          <cell r="B306" t="str">
            <v>California bearing ratio (CBR)</v>
          </cell>
          <cell r="K306" t="str">
            <v>%</v>
          </cell>
        </row>
        <row r="307">
          <cell r="B307" t="str">
            <v>Capacity</v>
          </cell>
          <cell r="K307" t="str">
            <v>kW</v>
          </cell>
        </row>
        <row r="308">
          <cell r="B308" t="str">
            <v>Capacity district heating supply</v>
          </cell>
          <cell r="K308" t="str">
            <v>kW</v>
          </cell>
        </row>
        <row r="309">
          <cell r="B309" t="str">
            <v>Capacity factor</v>
          </cell>
        </row>
        <row r="310">
          <cell r="B310" t="str">
            <v>Capacity of escape route</v>
          </cell>
        </row>
        <row r="311">
          <cell r="B311" t="str">
            <v>Capital cost</v>
          </cell>
          <cell r="K311" t="str">
            <v>£</v>
          </cell>
        </row>
        <row r="312">
          <cell r="B312" t="str">
            <v>Capital cost for circuit</v>
          </cell>
          <cell r="K312" t="str">
            <v>£</v>
          </cell>
        </row>
        <row r="313">
          <cell r="B313" t="str">
            <v>Capital cost for pumps</v>
          </cell>
          <cell r="K313" t="str">
            <v>£</v>
          </cell>
        </row>
        <row r="314">
          <cell r="B314" t="str">
            <v>Capital cost per area</v>
          </cell>
          <cell r="K314" t="str">
            <v>£/m²</v>
          </cell>
        </row>
        <row r="315">
          <cell r="B315" t="str">
            <v>Capital cost per power</v>
          </cell>
          <cell r="K315" t="str">
            <v>£/kW</v>
          </cell>
        </row>
        <row r="316">
          <cell r="B316" t="str">
            <v>Cap of number of letterboxes in same direction</v>
          </cell>
        </row>
        <row r="317">
          <cell r="B317" t="str">
            <v>Carbon factor region</v>
          </cell>
        </row>
        <row r="318">
          <cell r="B318" t="str">
            <v>Carbon Management Standard</v>
          </cell>
        </row>
        <row r="319">
          <cell r="B319" t="str">
            <v>Carbon savings</v>
          </cell>
          <cell r="K319" t="str">
            <v>tCO2e</v>
          </cell>
        </row>
        <row r="320">
          <cell r="B320" t="str">
            <v>Carbon sequestration</v>
          </cell>
          <cell r="K320" t="str">
            <v>tCO2e</v>
          </cell>
        </row>
        <row r="321">
          <cell r="B321" t="str">
            <v>Carbon sequestration factor</v>
          </cell>
          <cell r="K321" t="str">
            <v>kgCO2e/kg</v>
          </cell>
        </row>
        <row r="322">
          <cell r="B322" t="str">
            <v>Carriageway separation</v>
          </cell>
        </row>
        <row r="323">
          <cell r="B323" t="str">
            <v>Cat 3 RJ 11 data outlet required</v>
          </cell>
        </row>
        <row r="324">
          <cell r="B324" t="str">
            <v>Cat A heating system</v>
          </cell>
        </row>
        <row r="325">
          <cell r="B325" t="str">
            <v>Cat B cooling system</v>
          </cell>
        </row>
        <row r="326">
          <cell r="B326" t="str">
            <v>Cb metering amps required</v>
          </cell>
        </row>
        <row r="327">
          <cell r="B327" t="str">
            <v xml:space="preserve">Cb metering kwh required </v>
          </cell>
        </row>
        <row r="328">
          <cell r="B328" t="str">
            <v>Cb metering kw required</v>
          </cell>
        </row>
        <row r="329">
          <cell r="B329" t="str">
            <v>Cb metering kwr required</v>
          </cell>
        </row>
        <row r="330">
          <cell r="B330" t="str">
            <v>Cb metering pf required</v>
          </cell>
        </row>
        <row r="331">
          <cell r="B331" t="str">
            <v>Cb metering voltage required</v>
          </cell>
        </row>
        <row r="332">
          <cell r="B332" t="str">
            <v>Cb open-close required</v>
          </cell>
        </row>
        <row r="333">
          <cell r="B333" t="str">
            <v>Cb overcurrent required</v>
          </cell>
        </row>
        <row r="334">
          <cell r="B334" t="str">
            <v>Cb overvoltage required</v>
          </cell>
        </row>
        <row r="335">
          <cell r="B335" t="str">
            <v>Cb undervoltage required</v>
          </cell>
        </row>
        <row r="336">
          <cell r="B336" t="str">
            <v>Ce certificate reference number</v>
          </cell>
        </row>
        <row r="337">
          <cell r="B337" t="str">
            <v>Ceiling finishes included in embodied carbon assessment</v>
          </cell>
        </row>
        <row r="338">
          <cell r="B338" t="str">
            <v>Ceiling height</v>
          </cell>
          <cell r="K338" t="str">
            <v>mm</v>
          </cell>
        </row>
        <row r="339">
          <cell r="B339" t="str">
            <v>Ceiling services zone depth</v>
          </cell>
          <cell r="K339" t="str">
            <v>mm</v>
          </cell>
        </row>
        <row r="340">
          <cell r="B340" t="str">
            <v>Ceiling void height</v>
          </cell>
          <cell r="K340" t="str">
            <v>mm</v>
          </cell>
        </row>
        <row r="341">
          <cell r="B341" t="str">
            <v>Cement type</v>
          </cell>
        </row>
        <row r="342">
          <cell r="B342" t="str">
            <v>Central alarm monitoring system required</v>
          </cell>
        </row>
        <row r="343">
          <cell r="B343" t="str">
            <v>Central cooling system</v>
          </cell>
        </row>
        <row r="344">
          <cell r="B344" t="str">
            <v>Central heating strategy</v>
          </cell>
        </row>
        <row r="345">
          <cell r="B345" t="str">
            <v>Centroid distance _ axis x</v>
          </cell>
          <cell r="K345" t="str">
            <v>mm</v>
          </cell>
        </row>
        <row r="346">
          <cell r="B346" t="str">
            <v>Centroid distance _ axis y</v>
          </cell>
          <cell r="K346" t="str">
            <v>mm</v>
          </cell>
        </row>
        <row r="347">
          <cell r="B347" t="str">
            <v>Certification</v>
          </cell>
        </row>
        <row r="348">
          <cell r="B348" t="str">
            <v>Cfc operator</v>
          </cell>
        </row>
        <row r="349">
          <cell r="B349" t="str">
            <v>CFD software</v>
          </cell>
        </row>
        <row r="350">
          <cell r="B350" t="str">
            <v>Chainage end</v>
          </cell>
          <cell r="K350" t="str">
            <v>m</v>
          </cell>
        </row>
        <row r="351">
          <cell r="B351" t="str">
            <v>Chainage start</v>
          </cell>
          <cell r="K351" t="str">
            <v>m</v>
          </cell>
        </row>
        <row r="352">
          <cell r="B352" t="str">
            <v>Change Community Resilience</v>
          </cell>
        </row>
        <row r="353">
          <cell r="B353" t="str">
            <v>Change in altitude</v>
          </cell>
          <cell r="K353" t="str">
            <v>m</v>
          </cell>
        </row>
        <row r="354">
          <cell r="B354" t="str">
            <v>Change in barometric pressure</v>
          </cell>
          <cell r="K354" t="str">
            <v>kPa</v>
          </cell>
        </row>
        <row r="355">
          <cell r="B355" t="str">
            <v>Change in containment level</v>
          </cell>
        </row>
        <row r="356">
          <cell r="B356" t="str">
            <v>Change in impact severity level</v>
          </cell>
        </row>
        <row r="357">
          <cell r="B357" t="str">
            <v>Change in mounting height</v>
          </cell>
        </row>
        <row r="358">
          <cell r="B358" t="str">
            <v>Change in product</v>
          </cell>
        </row>
        <row r="359">
          <cell r="B359" t="str">
            <v>Change in temperature</v>
          </cell>
          <cell r="K359" t="str">
            <v>°C</v>
          </cell>
        </row>
        <row r="360">
          <cell r="B360" t="str">
            <v>Change in vehicle intrusion class</v>
          </cell>
        </row>
        <row r="361">
          <cell r="B361" t="str">
            <v>Change in working width class</v>
          </cell>
        </row>
        <row r="362">
          <cell r="B362" t="str">
            <v>Channel depth</v>
          </cell>
          <cell r="K362" t="str">
            <v>mm</v>
          </cell>
        </row>
        <row r="363">
          <cell r="B363" t="str">
            <v>Channel flange width</v>
          </cell>
          <cell r="K363" t="str">
            <v>mm</v>
          </cell>
        </row>
        <row r="364">
          <cell r="B364" t="str">
            <v>Channel thickness</v>
          </cell>
          <cell r="K364" t="str">
            <v>mm</v>
          </cell>
        </row>
        <row r="365">
          <cell r="B365" t="str">
            <v>Characteristic deflection</v>
          </cell>
          <cell r="K365" t="str">
            <v>μm</v>
          </cell>
        </row>
        <row r="366">
          <cell r="B366" t="str">
            <v>Characteristic value of bending strength of annealed glass</v>
          </cell>
          <cell r="K366" t="str">
            <v>MPa</v>
          </cell>
        </row>
        <row r="367">
          <cell r="B367" t="str">
            <v>Characteristic value of bending strength of prestressed glass</v>
          </cell>
          <cell r="K367" t="str">
            <v>MPa</v>
          </cell>
        </row>
        <row r="368">
          <cell r="B368" t="str">
            <v>Characteristic yield strength</v>
          </cell>
          <cell r="K368" t="str">
            <v>N/mm²</v>
          </cell>
        </row>
        <row r="369">
          <cell r="B369" t="str">
            <v>Children</v>
          </cell>
        </row>
        <row r="370">
          <cell r="B370" t="str">
            <v>Chloride class</v>
          </cell>
        </row>
        <row r="371">
          <cell r="B371" t="str">
            <v>Chord section</v>
          </cell>
        </row>
        <row r="372">
          <cell r="B372" t="str">
            <v>Chosen root radius</v>
          </cell>
          <cell r="K372" t="str">
            <v>mm</v>
          </cell>
        </row>
        <row r="373">
          <cell r="B373" t="str">
            <v>Circuit type</v>
          </cell>
        </row>
        <row r="374">
          <cell r="B374" t="str">
            <v>City</v>
          </cell>
        </row>
        <row r="375">
          <cell r="B375" t="str">
            <v>Civil engineer</v>
          </cell>
        </row>
        <row r="376">
          <cell r="B376" t="str">
            <v>Cladding type</v>
          </cell>
        </row>
        <row r="377">
          <cell r="B377" t="str">
            <v>Clarity</v>
          </cell>
        </row>
        <row r="378">
          <cell r="B378" t="str">
            <v>Class type</v>
          </cell>
        </row>
        <row r="379">
          <cell r="B379" t="str">
            <v>Cleanout location</v>
          </cell>
        </row>
        <row r="380">
          <cell r="B380" t="str">
            <v>Clear cover</v>
          </cell>
          <cell r="K380" t="str">
            <v>in</v>
          </cell>
        </row>
        <row r="381">
          <cell r="B381" t="str">
            <v>Clear floor height</v>
          </cell>
          <cell r="K381" t="str">
            <v>m</v>
          </cell>
        </row>
        <row r="382">
          <cell r="B382" t="str">
            <v>Clear height</v>
          </cell>
          <cell r="K382" t="str">
            <v>mm</v>
          </cell>
        </row>
        <row r="383">
          <cell r="B383" t="str">
            <v>Clear height/clear floor height</v>
          </cell>
          <cell r="K383" t="str">
            <v>m</v>
          </cell>
        </row>
        <row r="384">
          <cell r="B384" t="str">
            <v>Clear spacing _ maximum</v>
          </cell>
          <cell r="K384" t="str">
            <v>mm</v>
          </cell>
        </row>
        <row r="385">
          <cell r="B385" t="str">
            <v>Clear spacing _ minimun</v>
          </cell>
          <cell r="K385" t="str">
            <v>mm</v>
          </cell>
        </row>
        <row r="386">
          <cell r="B386" t="str">
            <v>Clear spacing required</v>
          </cell>
        </row>
        <row r="387">
          <cell r="B387" t="str">
            <v>Clear web panel length</v>
          </cell>
          <cell r="K387" t="str">
            <v>mm</v>
          </cell>
        </row>
        <row r="388">
          <cell r="B388" t="str">
            <v>Clear width of escape route</v>
          </cell>
          <cell r="K388" t="str">
            <v>mm</v>
          </cell>
        </row>
        <row r="389">
          <cell r="B389" t="str">
            <v>Client name</v>
          </cell>
        </row>
        <row r="390">
          <cell r="B390" t="str">
            <v>Client specific codes</v>
          </cell>
        </row>
        <row r="391">
          <cell r="B391" t="str">
            <v>Client Sustainability Corporate Objectives</v>
          </cell>
        </row>
        <row r="392">
          <cell r="B392" t="str">
            <v>Client Sustainability Project Objectives</v>
          </cell>
        </row>
        <row r="393">
          <cell r="B393" t="str">
            <v>Client type</v>
          </cell>
        </row>
        <row r="394">
          <cell r="B394" t="str">
            <v>Climatic region</v>
          </cell>
        </row>
        <row r="395">
          <cell r="B395" t="str">
            <v>Clothing level</v>
          </cell>
          <cell r="K395" t="str">
            <v>clo</v>
          </cell>
        </row>
        <row r="396">
          <cell r="B396" t="str">
            <v>CO2 emissions</v>
          </cell>
          <cell r="K396" t="str">
            <v>kgCO2</v>
          </cell>
        </row>
        <row r="397">
          <cell r="B397" t="str">
            <v>CO2 savings</v>
          </cell>
          <cell r="K397" t="str">
            <v>kgCO2</v>
          </cell>
        </row>
        <row r="398">
          <cell r="B398" t="str">
            <v>Coating</v>
          </cell>
        </row>
        <row r="399">
          <cell r="B399" t="str">
            <v>Code</v>
          </cell>
        </row>
        <row r="400">
          <cell r="B400" t="str">
            <v>Code name</v>
          </cell>
        </row>
        <row r="401">
          <cell r="B401" t="str">
            <v>Code wind pressure</v>
          </cell>
          <cell r="K401" t="str">
            <v>kPa</v>
          </cell>
        </row>
        <row r="402">
          <cell r="B402" t="str">
            <v>Coefficient of earth pressure at rest K0</v>
          </cell>
        </row>
        <row r="403">
          <cell r="B403" t="str">
            <v>Coefficient of performance</v>
          </cell>
        </row>
        <row r="404">
          <cell r="B404" t="str">
            <v>Co-efficient of thermal expansion</v>
          </cell>
        </row>
        <row r="405">
          <cell r="B405" t="str">
            <v>Coefficient of thermal expansion</v>
          </cell>
          <cell r="K405" t="str">
            <v>K⁻¹</v>
          </cell>
        </row>
        <row r="406">
          <cell r="B406" t="str">
            <v>Colocate rate</v>
          </cell>
          <cell r="K406" t="str">
            <v>£/hour</v>
          </cell>
        </row>
        <row r="407">
          <cell r="B407" t="str">
            <v>Colour</v>
          </cell>
        </row>
        <row r="408">
          <cell r="B408" t="str">
            <v>Colour consistency range_maximum</v>
          </cell>
        </row>
        <row r="409">
          <cell r="B409" t="str">
            <v>colour deviation_maximum</v>
          </cell>
        </row>
        <row r="410">
          <cell r="B410" t="str">
            <v>Colour rendering</v>
          </cell>
        </row>
        <row r="411">
          <cell r="B411" t="str">
            <v>Colour rendering characteristics</v>
          </cell>
          <cell r="K411" t="str">
            <v>Ra</v>
          </cell>
        </row>
        <row r="412">
          <cell r="B412" t="str">
            <v>Colour rendering index</v>
          </cell>
        </row>
        <row r="413">
          <cell r="B413" t="str">
            <v>Colour rendering required</v>
          </cell>
        </row>
        <row r="414">
          <cell r="B414" t="str">
            <v>Colour temperature</v>
          </cell>
        </row>
        <row r="415">
          <cell r="B415" t="str">
            <v>Colour variation</v>
          </cell>
        </row>
        <row r="416">
          <cell r="B416" t="str">
            <v>Comment</v>
          </cell>
        </row>
        <row r="417">
          <cell r="B417" t="str">
            <v>Commissioning margin</v>
          </cell>
          <cell r="K417" t="str">
            <v>%</v>
          </cell>
        </row>
        <row r="418">
          <cell r="B418" t="str">
            <v>Compliance weather location</v>
          </cell>
        </row>
        <row r="419">
          <cell r="B419" t="str">
            <v>Compliant to current dmrb standard</v>
          </cell>
        </row>
        <row r="420">
          <cell r="B420" t="str">
            <v>Component ID</v>
          </cell>
        </row>
        <row r="421">
          <cell r="B421" t="str">
            <v>Composite construction standard</v>
          </cell>
        </row>
        <row r="422">
          <cell r="B422" t="str">
            <v>Compressive strength</v>
          </cell>
        </row>
        <row r="423">
          <cell r="B423" t="str">
            <v>Concourse ventilation scope</v>
          </cell>
        </row>
        <row r="424">
          <cell r="B424" t="str">
            <v>Concrete coating ID</v>
          </cell>
        </row>
        <row r="425">
          <cell r="B425" t="str">
            <v>Concrete designation</v>
          </cell>
        </row>
        <row r="426">
          <cell r="B426" t="str">
            <v>Concrete grade</v>
          </cell>
        </row>
        <row r="427">
          <cell r="B427" t="str">
            <v>Concrete reference</v>
          </cell>
        </row>
        <row r="428">
          <cell r="B428" t="str">
            <v>Concrete slab</v>
          </cell>
        </row>
        <row r="429">
          <cell r="B429" t="str">
            <v>Concrete strength</v>
          </cell>
          <cell r="K429" t="str">
            <v>ksi</v>
          </cell>
        </row>
        <row r="430">
          <cell r="B430" t="str">
            <v>Concrete unit weight</v>
          </cell>
          <cell r="K430" t="str">
            <v>kN/m³</v>
          </cell>
        </row>
        <row r="431">
          <cell r="B431" t="str">
            <v>Concrete volume</v>
          </cell>
          <cell r="K431" t="str">
            <v>m³</v>
          </cell>
        </row>
        <row r="432">
          <cell r="B432" t="str">
            <v>Concrete volume per area</v>
          </cell>
          <cell r="K432" t="str">
            <v>m³/m²</v>
          </cell>
        </row>
        <row r="433">
          <cell r="B433" t="str">
            <v>Condition</v>
          </cell>
        </row>
        <row r="434">
          <cell r="B434" t="str">
            <v>Configuration</v>
          </cell>
        </row>
        <row r="435">
          <cell r="B435" t="str">
            <v>Conflict area</v>
          </cell>
        </row>
        <row r="436">
          <cell r="B436" t="str">
            <v>Congested mode stop time in built-over tunnels</v>
          </cell>
          <cell r="K436" t="str">
            <v>minutes</v>
          </cell>
        </row>
        <row r="437">
          <cell r="B437" t="str">
            <v>Congested mode stop time in tunnels</v>
          </cell>
          <cell r="K437" t="str">
            <v>minutes</v>
          </cell>
        </row>
        <row r="438">
          <cell r="B438" t="str">
            <v>Connected load</v>
          </cell>
          <cell r="K438" t="str">
            <v>kVA</v>
          </cell>
        </row>
        <row r="439">
          <cell r="B439" t="str">
            <v>Connected parapet</v>
          </cell>
        </row>
        <row r="440">
          <cell r="B440" t="str">
            <v>Connection arrangement</v>
          </cell>
        </row>
        <row r="441">
          <cell r="B441" t="str">
            <v>Connection type</v>
          </cell>
        </row>
        <row r="442">
          <cell r="B442" t="str">
            <v>Consistence class</v>
          </cell>
        </row>
        <row r="443">
          <cell r="B443" t="str">
            <v>Constant illuminance factor</v>
          </cell>
          <cell r="K443" t="str">
            <v>%</v>
          </cell>
        </row>
        <row r="444">
          <cell r="B444" t="str">
            <v>Constraint axis</v>
          </cell>
          <cell r="K444" t="str">
            <v>x / y / z / xx / yy / zz</v>
          </cell>
        </row>
        <row r="445">
          <cell r="B445" t="str">
            <v>Constraint set nodes</v>
          </cell>
        </row>
        <row r="446">
          <cell r="B446" t="str">
            <v>Construction commence</v>
          </cell>
          <cell r="K446" t="str">
            <v>year</v>
          </cell>
        </row>
        <row r="447">
          <cell r="B447" t="str">
            <v>Construction completion</v>
          </cell>
          <cell r="K447" t="str">
            <v>year</v>
          </cell>
        </row>
        <row r="448">
          <cell r="B448" t="str">
            <v>Construction completion year</v>
          </cell>
        </row>
        <row r="449">
          <cell r="B449" t="str">
            <v>Construction cost</v>
          </cell>
          <cell r="K449" t="str">
            <v>£</v>
          </cell>
        </row>
        <row r="450">
          <cell r="B450" t="str">
            <v>Construction start year</v>
          </cell>
        </row>
        <row r="451">
          <cell r="B451" t="str">
            <v>Construction status</v>
          </cell>
        </row>
        <row r="452">
          <cell r="B452" t="str">
            <v>Construction type</v>
          </cell>
        </row>
        <row r="453">
          <cell r="B453" t="str">
            <v>Construction year</v>
          </cell>
        </row>
        <row r="454">
          <cell r="B454" t="str">
            <v>Contact name</v>
          </cell>
        </row>
        <row r="455">
          <cell r="B455" t="str">
            <v>Contact number</v>
          </cell>
        </row>
        <row r="456">
          <cell r="B456" t="str">
            <v>Containment basis</v>
          </cell>
        </row>
        <row r="457">
          <cell r="B457" t="str">
            <v>Containment capacity</v>
          </cell>
        </row>
        <row r="458">
          <cell r="B458" t="str">
            <v>Containment levels - sl &lt; 50mph</v>
          </cell>
        </row>
        <row r="459">
          <cell r="B459" t="str">
            <v>Containment levels - sl &gt;= 50mph</v>
          </cell>
        </row>
        <row r="460">
          <cell r="B460" t="str">
            <v xml:space="preserve">Containment method </v>
          </cell>
        </row>
        <row r="461">
          <cell r="B461" t="str">
            <v>Containment performance class</v>
          </cell>
        </row>
        <row r="462">
          <cell r="B462" t="str">
            <v>Continent</v>
          </cell>
        </row>
        <row r="463">
          <cell r="B463" t="str">
            <v>Contractor of utility supply</v>
          </cell>
        </row>
        <row r="464">
          <cell r="B464" t="str">
            <v>Control gear current rating</v>
          </cell>
          <cell r="K464" t="str">
            <v>A</v>
          </cell>
        </row>
        <row r="465">
          <cell r="B465" t="str">
            <v>Control method</v>
          </cell>
        </row>
        <row r="466">
          <cell r="B466" t="str">
            <v>Control panel absorbed power</v>
          </cell>
          <cell r="K466" t="str">
            <v>VA</v>
          </cell>
        </row>
        <row r="467">
          <cell r="B467" t="str">
            <v>Control panel current rating</v>
          </cell>
          <cell r="K467" t="str">
            <v>A</v>
          </cell>
        </row>
        <row r="468">
          <cell r="B468" t="str">
            <v>Control panel electrical power rating</v>
          </cell>
          <cell r="K468" t="str">
            <v>VA</v>
          </cell>
        </row>
        <row r="469">
          <cell r="B469" t="str">
            <v>Control panel electrical supply frequency</v>
          </cell>
          <cell r="K469" t="str">
            <v>Hz</v>
          </cell>
        </row>
        <row r="470">
          <cell r="B470" t="str">
            <v>Control panel electrical supply phases</v>
          </cell>
        </row>
        <row r="471">
          <cell r="B471" t="str">
            <v>Control panel electrical supply voltage</v>
          </cell>
          <cell r="K471" t="str">
            <v>V</v>
          </cell>
        </row>
        <row r="472">
          <cell r="B472" t="str">
            <v>Cooling capacity</v>
          </cell>
          <cell r="K472" t="str">
            <v>W</v>
          </cell>
        </row>
        <row r="473">
          <cell r="B473" t="str">
            <v>Cooling coil contact factor</v>
          </cell>
        </row>
        <row r="474">
          <cell r="B474" t="str">
            <v>Cooling coil load _ summer</v>
          </cell>
          <cell r="K474" t="str">
            <v>kW</v>
          </cell>
        </row>
        <row r="475">
          <cell r="B475" t="str">
            <v>Cooling coil load _ winter</v>
          </cell>
          <cell r="K475" t="str">
            <v>kW</v>
          </cell>
        </row>
        <row r="476">
          <cell r="B476" t="str">
            <v>Cooling energy</v>
          </cell>
          <cell r="K476" t="str">
            <v>kWh/m²/year</v>
          </cell>
        </row>
        <row r="477">
          <cell r="B477" t="str">
            <v>Cooling energy efficiency ratio</v>
          </cell>
        </row>
        <row r="478">
          <cell r="B478" t="str">
            <v>Cooling energy met by technology as a percentage of annual cooling load</v>
          </cell>
          <cell r="K478" t="str">
            <v>%</v>
          </cell>
        </row>
        <row r="479">
          <cell r="B479" t="str">
            <v>Cooling load allowance</v>
          </cell>
          <cell r="K479" t="str">
            <v>W</v>
          </cell>
        </row>
        <row r="480">
          <cell r="B480" t="str">
            <v>Cooling load benchmark</v>
          </cell>
          <cell r="K480" t="str">
            <v>kW/m²</v>
          </cell>
        </row>
        <row r="481">
          <cell r="B481" t="str">
            <v>Cooling load density</v>
          </cell>
          <cell r="K481" t="str">
            <v>W/m²</v>
          </cell>
        </row>
        <row r="482">
          <cell r="B482" t="str">
            <v>Cooling power density</v>
          </cell>
          <cell r="K482" t="str">
            <v>W/m²</v>
          </cell>
        </row>
        <row r="483">
          <cell r="B483" t="str">
            <v>Cooling required</v>
          </cell>
        </row>
        <row r="484">
          <cell r="B484" t="str">
            <v>Cooling source efficiency</v>
          </cell>
          <cell r="K484" t="str">
            <v>%</v>
          </cell>
        </row>
        <row r="485">
          <cell r="B485" t="str">
            <v>Cooling system type</v>
          </cell>
        </row>
        <row r="486">
          <cell r="B486" t="str">
            <v>Cooling terminal type</v>
          </cell>
        </row>
        <row r="487">
          <cell r="B487" t="str">
            <v>Cooling type</v>
          </cell>
        </row>
        <row r="488">
          <cell r="B488" t="str">
            <v>Coordination manager name</v>
          </cell>
        </row>
        <row r="489">
          <cell r="B489" t="str">
            <v>Core floor ratio</v>
          </cell>
        </row>
        <row r="490">
          <cell r="B490" t="str">
            <v>Core slenderness ratio _ axis x</v>
          </cell>
        </row>
        <row r="491">
          <cell r="B491" t="str">
            <v>Core slenderness ratio _ axis y</v>
          </cell>
        </row>
        <row r="492">
          <cell r="B492" t="str">
            <v>Cost</v>
          </cell>
          <cell r="K492" t="str">
            <v>$</v>
          </cell>
        </row>
        <row r="493">
          <cell r="B493" t="str">
            <v>Cost centre</v>
          </cell>
        </row>
        <row r="494">
          <cell r="B494" t="str">
            <v>Cost consultant name</v>
          </cell>
        </row>
        <row r="495">
          <cell r="B495" t="str">
            <v>Cost per area</v>
          </cell>
          <cell r="K495" t="str">
            <v>$/m²</v>
          </cell>
        </row>
        <row r="496">
          <cell r="B496" t="str">
            <v>Cost per capacity</v>
          </cell>
          <cell r="K496" t="str">
            <v>£/kW</v>
          </cell>
        </row>
        <row r="497">
          <cell r="B497" t="str">
            <v>Cost per carbon mass</v>
          </cell>
          <cell r="K497" t="str">
            <v>$/kgCO2e</v>
          </cell>
        </row>
        <row r="498">
          <cell r="B498" t="str">
            <v>Cost per carbon saving</v>
          </cell>
          <cell r="K498" t="str">
            <v>£/kgCO2</v>
          </cell>
        </row>
        <row r="499">
          <cell r="B499" t="str">
            <v>Cost per output energy</v>
          </cell>
          <cell r="K499" t="str">
            <v>£/kWh</v>
          </cell>
        </row>
        <row r="500">
          <cell r="B500" t="str">
            <v>Cost savings per each tonne of CO2 saved</v>
          </cell>
          <cell r="K500" t="str">
            <v>£</v>
          </cell>
        </row>
        <row r="501">
          <cell r="B501" t="str">
            <v>Country</v>
          </cell>
        </row>
        <row r="502">
          <cell r="B502" t="str">
            <v>Country code</v>
          </cell>
        </row>
        <row r="503">
          <cell r="B503" t="str">
            <v>Cover</v>
          </cell>
          <cell r="K503" t="str">
            <v>mm</v>
          </cell>
        </row>
        <row r="504">
          <cell r="B504" t="str">
            <v>Cover slab information</v>
          </cell>
          <cell r="K504" t="str">
            <v>mm</v>
          </cell>
        </row>
        <row r="505">
          <cell r="B505" t="str">
            <v>Create Social Value</v>
          </cell>
        </row>
        <row r="506">
          <cell r="B506" t="str">
            <v>Critical condition performance indicator</v>
          </cell>
        </row>
        <row r="507">
          <cell r="B507" t="str">
            <v>Critical elastic buckling load</v>
          </cell>
          <cell r="K507" t="str">
            <v>kN</v>
          </cell>
        </row>
        <row r="508">
          <cell r="B508" t="str">
            <v>Critical elastic flexural buckling stress</v>
          </cell>
          <cell r="K508" t="str">
            <v>N/mm²</v>
          </cell>
        </row>
        <row r="509">
          <cell r="B509" t="str">
            <v>Critical elastic flexural-torsional buckling stress</v>
          </cell>
          <cell r="K509" t="str">
            <v>N/mm²</v>
          </cell>
        </row>
        <row r="510">
          <cell r="B510" t="str">
            <v>Critical state effective angle of shearing resistance</v>
          </cell>
          <cell r="K510" t="str">
            <v>°</v>
          </cell>
        </row>
        <row r="511">
          <cell r="B511" t="str">
            <v>Critical structure condition score</v>
          </cell>
        </row>
        <row r="512">
          <cell r="B512" t="str">
            <v>Crossfall</v>
          </cell>
          <cell r="K512" t="str">
            <v>%</v>
          </cell>
        </row>
        <row r="513">
          <cell r="B513" t="str">
            <v>Cross sectional area</v>
          </cell>
          <cell r="K513" t="str">
            <v>m²</v>
          </cell>
        </row>
        <row r="514">
          <cell r="B514" t="str">
            <v>Cross-sectional area</v>
          </cell>
          <cell r="K514" t="str">
            <v>mm²</v>
          </cell>
        </row>
        <row r="515">
          <cell r="B515" t="str">
            <v>Cross section position</v>
          </cell>
        </row>
        <row r="516">
          <cell r="B516" t="str">
            <v>Current design stage</v>
          </cell>
        </row>
        <row r="517">
          <cell r="B517" t="str">
            <v>Current function</v>
          </cell>
        </row>
        <row r="518">
          <cell r="B518" t="str">
            <v>Current rating</v>
          </cell>
          <cell r="K518" t="str">
            <v>A</v>
          </cell>
        </row>
        <row r="519">
          <cell r="B519" t="str">
            <v>Cyclist usage</v>
          </cell>
        </row>
        <row r="520">
          <cell r="B520" t="str">
            <v>Daily cold water consumption</v>
          </cell>
          <cell r="K520" t="str">
            <v>l/p/day</v>
          </cell>
        </row>
        <row r="521">
          <cell r="B521" t="str">
            <v>Daily DHW consumption</v>
          </cell>
          <cell r="K521" t="str">
            <v>litres</v>
          </cell>
        </row>
        <row r="522">
          <cell r="B522" t="str">
            <v>Daily domestic hot water consumption</v>
          </cell>
          <cell r="K522" t="str">
            <v>l</v>
          </cell>
        </row>
        <row r="523">
          <cell r="B523" t="str">
            <v>Daily dry weather flow</v>
          </cell>
          <cell r="K523" t="str">
            <v>l/day</v>
          </cell>
        </row>
        <row r="524">
          <cell r="B524" t="str">
            <v>Damper applied</v>
          </cell>
        </row>
        <row r="525">
          <cell r="B525" t="str">
            <v>Damper required</v>
          </cell>
        </row>
        <row r="526">
          <cell r="B526" t="str">
            <v>Damper type</v>
          </cell>
        </row>
        <row r="527">
          <cell r="B527" t="str">
            <v>Damping ratio</v>
          </cell>
          <cell r="K527" t="str">
            <v>%</v>
          </cell>
        </row>
        <row r="528">
          <cell r="B528" t="str">
            <v>Damping _ axis x</v>
          </cell>
        </row>
        <row r="529">
          <cell r="B529" t="str">
            <v>Damping _ axis xx</v>
          </cell>
        </row>
        <row r="530">
          <cell r="B530" t="str">
            <v>Damping _ axis y</v>
          </cell>
        </row>
        <row r="531">
          <cell r="B531" t="str">
            <v>Damping _ axis yy</v>
          </cell>
        </row>
        <row r="532">
          <cell r="B532" t="str">
            <v>Damping _ axis z</v>
          </cell>
        </row>
        <row r="533">
          <cell r="B533" t="str">
            <v>Damping _ axis zz</v>
          </cell>
        </row>
        <row r="534">
          <cell r="B534" t="str">
            <v>DASH bot acceleration</v>
          </cell>
          <cell r="K534" t="str">
            <v>m/s²</v>
          </cell>
        </row>
        <row r="535">
          <cell r="B535" t="str">
            <v>DASH unloaded mass</v>
          </cell>
          <cell r="K535" t="str">
            <v>kg</v>
          </cell>
        </row>
        <row r="536">
          <cell r="B536" t="str">
            <v>Date of construction</v>
          </cell>
        </row>
        <row r="537">
          <cell r="B537" t="str">
            <v>Date of installation</v>
          </cell>
        </row>
        <row r="538">
          <cell r="B538" t="str">
            <v>Date of modification</v>
          </cell>
        </row>
        <row r="539">
          <cell r="B539" t="str">
            <v>Date of modification _ BACO post only</v>
          </cell>
        </row>
        <row r="540">
          <cell r="B540" t="str">
            <v>Date of project completion</v>
          </cell>
        </row>
        <row r="541">
          <cell r="B541" t="str">
            <v>Date of waterproofing installation</v>
          </cell>
        </row>
        <row r="542">
          <cell r="B542" t="str">
            <v>Date of WLC assessment</v>
          </cell>
        </row>
        <row r="543">
          <cell r="B543" t="str">
            <v>Date width checked</v>
          </cell>
        </row>
        <row r="544">
          <cell r="B544" t="str">
            <v>Daylight dependency factor</v>
          </cell>
          <cell r="K544" t="str">
            <v>%</v>
          </cell>
        </row>
        <row r="545">
          <cell r="B545" t="str">
            <v>Daylight factor</v>
          </cell>
        </row>
        <row r="546">
          <cell r="B546" t="str">
            <v>Daylight factor requirement</v>
          </cell>
          <cell r="K546" t="str">
            <v>%</v>
          </cell>
        </row>
        <row r="547">
          <cell r="B547" t="str">
            <v>DC voltage level</v>
          </cell>
          <cell r="K547" t="str">
            <v>V</v>
          </cell>
        </row>
        <row r="548">
          <cell r="B548" t="str">
            <v>Dead load ratio</v>
          </cell>
          <cell r="K548" t="str">
            <v>%</v>
          </cell>
        </row>
        <row r="549">
          <cell r="B549" t="str">
            <v>Deck area</v>
          </cell>
          <cell r="K549" t="str">
            <v>m²</v>
          </cell>
        </row>
        <row r="550">
          <cell r="B550" t="str">
            <v>Dedicated conduits</v>
          </cell>
        </row>
        <row r="551">
          <cell r="B551" t="str">
            <v>Dedicated distribution board required</v>
          </cell>
        </row>
        <row r="552">
          <cell r="B552" t="str">
            <v>Dedicated equipment rack required</v>
          </cell>
        </row>
        <row r="553">
          <cell r="B553" t="str">
            <v>Default link diameter</v>
          </cell>
          <cell r="K553" t="str">
            <v>mm</v>
          </cell>
        </row>
        <row r="554">
          <cell r="B554" t="str">
            <v>Defect</v>
          </cell>
        </row>
        <row r="555">
          <cell r="B555" t="str">
            <v>Defect liability period</v>
          </cell>
        </row>
        <row r="556">
          <cell r="B556" t="str">
            <v>Deflection limit</v>
          </cell>
        </row>
        <row r="557">
          <cell r="B557" t="str">
            <v>Deflection limit _ live load _ suporting existing underground</v>
          </cell>
        </row>
        <row r="558">
          <cell r="B558" t="str">
            <v>Deflection limit _ live load _ suporting existing underground _ cantilever</v>
          </cell>
        </row>
        <row r="559">
          <cell r="B559" t="str">
            <v>Dehumidification requirement</v>
          </cell>
        </row>
        <row r="560">
          <cell r="B560" t="str">
            <v>Demand factor</v>
          </cell>
          <cell r="K560" t="str">
            <v>% of connected load</v>
          </cell>
        </row>
        <row r="561">
          <cell r="B561" t="str">
            <v>Demand load</v>
          </cell>
          <cell r="K561" t="str">
            <v>kVA</v>
          </cell>
        </row>
        <row r="562">
          <cell r="B562" t="str">
            <v>Density</v>
          </cell>
          <cell r="K562" t="str">
            <v>kg/m³</v>
          </cell>
        </row>
        <row r="563">
          <cell r="B563" t="str">
            <v>Departure</v>
          </cell>
          <cell r="K563" t="str">
            <v>m</v>
          </cell>
        </row>
        <row r="564">
          <cell r="B564" t="str">
            <v>Departure - DAS ID</v>
          </cell>
        </row>
        <row r="565">
          <cell r="B565" t="str">
            <v>Depth</v>
          </cell>
          <cell r="K565" t="str">
            <v>m</v>
          </cell>
        </row>
        <row r="566">
          <cell r="B566" t="str">
            <v>Depth between centroids</v>
          </cell>
          <cell r="K566" t="str">
            <v>m</v>
          </cell>
        </row>
        <row r="567">
          <cell r="B567" t="str">
            <v>Depth _ cabinet</v>
          </cell>
          <cell r="K567" t="str">
            <v>m</v>
          </cell>
        </row>
        <row r="568">
          <cell r="B568" t="str">
            <v>Depth of deepest basement below grade</v>
          </cell>
          <cell r="K568" t="str">
            <v>m</v>
          </cell>
        </row>
        <row r="569">
          <cell r="B569" t="str">
            <v>Description</v>
          </cell>
        </row>
        <row r="570">
          <cell r="B570" t="str">
            <v>Design air humidity</v>
          </cell>
          <cell r="K570" t="str">
            <v>% RH</v>
          </cell>
        </row>
        <row r="571">
          <cell r="B571" t="str">
            <v>Design air velocity</v>
          </cell>
          <cell r="K571" t="str">
            <v>m/s</v>
          </cell>
        </row>
        <row r="572">
          <cell r="B572" t="str">
            <v>Designated concrete</v>
          </cell>
        </row>
        <row r="573">
          <cell r="B573" t="str">
            <v>Design axial compression capacity</v>
          </cell>
          <cell r="K573" t="str">
            <v>kN</v>
          </cell>
        </row>
        <row r="574">
          <cell r="B574" t="str">
            <v>Design axial compression demand-capacity ratio _ utilization</v>
          </cell>
        </row>
        <row r="575">
          <cell r="B575" t="str">
            <v>Design axial compression force _ demand</v>
          </cell>
          <cell r="K575" t="str">
            <v>kN</v>
          </cell>
        </row>
        <row r="576">
          <cell r="B576" t="str">
            <v>Design axial force</v>
          </cell>
          <cell r="K576" t="str">
            <v>kN</v>
          </cell>
        </row>
        <row r="577">
          <cell r="B577" t="str">
            <v>Design axial tension capacity</v>
          </cell>
          <cell r="K577" t="str">
            <v>kN</v>
          </cell>
        </row>
        <row r="578">
          <cell r="B578" t="str">
            <v>Design axial tension demand-capacity ratio _ utilization</v>
          </cell>
        </row>
        <row r="579">
          <cell r="B579" t="str">
            <v>Design axial tension force _ demand</v>
          </cell>
          <cell r="K579" t="str">
            <v>kN</v>
          </cell>
        </row>
        <row r="580">
          <cell r="B580" t="str">
            <v>Design chemical class</v>
          </cell>
        </row>
        <row r="581">
          <cell r="B581" t="str">
            <v>Design code</v>
          </cell>
        </row>
        <row r="582">
          <cell r="B582" t="str">
            <v>Design compressive strength</v>
          </cell>
          <cell r="K582" t="str">
            <v>kN</v>
          </cell>
        </row>
        <row r="583">
          <cell r="B583" t="str">
            <v>Design condition</v>
          </cell>
        </row>
        <row r="584">
          <cell r="B584" t="str">
            <v>Design condition heat capacity</v>
          </cell>
          <cell r="K584" t="str">
            <v>W</v>
          </cell>
        </row>
        <row r="585">
          <cell r="B585" t="str">
            <v>Design control factor</v>
          </cell>
        </row>
        <row r="586">
          <cell r="B586" t="str">
            <v>Design control factors _ wind or seismic</v>
          </cell>
        </row>
        <row r="587">
          <cell r="B587" t="str">
            <v>Design control load</v>
          </cell>
        </row>
        <row r="588">
          <cell r="B588" t="str">
            <v>Design damping ratio</v>
          </cell>
        </row>
        <row r="589">
          <cell r="B589" t="str">
            <v>Design data strategy</v>
          </cell>
        </row>
        <row r="590">
          <cell r="B590" t="str">
            <v>Design day outdoor temperature dry bulb summer</v>
          </cell>
          <cell r="K590" t="str">
            <v>°F</v>
          </cell>
        </row>
        <row r="591">
          <cell r="B591" t="str">
            <v>Design day outdoor temperature dry bulb winter</v>
          </cell>
          <cell r="K591" t="str">
            <v>°F</v>
          </cell>
        </row>
        <row r="592">
          <cell r="B592" t="str">
            <v>Design day outdoor temperature relative humidity summer</v>
          </cell>
          <cell r="K592" t="str">
            <v>%</v>
          </cell>
        </row>
        <row r="593">
          <cell r="B593" t="str">
            <v>Design day outdoor temperature wet bulb summer</v>
          </cell>
          <cell r="K593" t="str">
            <v>°F</v>
          </cell>
        </row>
        <row r="594">
          <cell r="B594" t="str">
            <v>Design day summer percentage</v>
          </cell>
          <cell r="K594" t="str">
            <v>%</v>
          </cell>
        </row>
        <row r="595">
          <cell r="B595" t="str">
            <v>Design day winter percentage</v>
          </cell>
          <cell r="K595" t="str">
            <v>%</v>
          </cell>
        </row>
        <row r="596">
          <cell r="B596" t="str">
            <v>Design drainage strategy</v>
          </cell>
        </row>
        <row r="597">
          <cell r="B597" t="str">
            <v>Design/drawing number</v>
          </cell>
        </row>
        <row r="598">
          <cell r="B598" t="str">
            <v>Designed concrete</v>
          </cell>
        </row>
        <row r="599">
          <cell r="B599" t="str">
            <v>Design elastic earthquake spectral response acceleration parameter at 1s period</v>
          </cell>
        </row>
        <row r="600">
          <cell r="B600" t="str">
            <v>Design elastic earthquake spectral response acceleration parameter at short periods</v>
          </cell>
        </row>
        <row r="601">
          <cell r="B601" t="str">
            <v>Design elastic spectral response acceleration value at 0.2s period</v>
          </cell>
        </row>
        <row r="602">
          <cell r="B602" t="str">
            <v>Design elastic spectral response acceleration value at 0.5s period</v>
          </cell>
        </row>
        <row r="603">
          <cell r="B603" t="str">
            <v>Design elastic spectral response acceleration value at 1s period</v>
          </cell>
        </row>
        <row r="604">
          <cell r="B604" t="str">
            <v>Design elastic spectral response acceleration value at 2s period</v>
          </cell>
        </row>
        <row r="605">
          <cell r="B605" t="str">
            <v>Designer name</v>
          </cell>
        </row>
        <row r="606">
          <cell r="B606" t="str">
            <v>Design for diesel emissions</v>
          </cell>
        </row>
        <row r="607">
          <cell r="B607" t="str">
            <v>Design g-value</v>
          </cell>
        </row>
        <row r="608">
          <cell r="B608" t="str">
            <v>Design internal humidity _ maximum</v>
          </cell>
          <cell r="K608" t="str">
            <v>% RH</v>
          </cell>
        </row>
        <row r="609">
          <cell r="B609" t="str">
            <v>Design internal humidity _ minimum</v>
          </cell>
          <cell r="K609" t="str">
            <v>% RH</v>
          </cell>
        </row>
        <row r="610">
          <cell r="B610" t="str">
            <v>Design lead name</v>
          </cell>
        </row>
        <row r="611">
          <cell r="B611" t="str">
            <v>Design life</v>
          </cell>
          <cell r="K611" t="str">
            <v>Years</v>
          </cell>
        </row>
        <row r="612">
          <cell r="B612" t="str">
            <v>Design life basis</v>
          </cell>
        </row>
        <row r="613">
          <cell r="B613" t="str">
            <v>Design lighting level</v>
          </cell>
          <cell r="K613" t="str">
            <v>lux</v>
          </cell>
        </row>
        <row r="614">
          <cell r="B614" t="str">
            <v>Design major axis bending capacity</v>
          </cell>
          <cell r="K614" t="str">
            <v>kNm</v>
          </cell>
        </row>
        <row r="615">
          <cell r="B615" t="str">
            <v>Design major axis bending demand-capacity ratio _ utilization</v>
          </cell>
        </row>
        <row r="616">
          <cell r="B616" t="str">
            <v>Design major axis bending moment _ demand</v>
          </cell>
          <cell r="K616" t="str">
            <v>kNm</v>
          </cell>
        </row>
        <row r="617">
          <cell r="B617" t="str">
            <v>Design margin</v>
          </cell>
          <cell r="K617" t="str">
            <v>%</v>
          </cell>
        </row>
        <row r="618">
          <cell r="B618" t="str">
            <v>Design minor axis bending capacity</v>
          </cell>
          <cell r="K618" t="str">
            <v>kNm</v>
          </cell>
        </row>
        <row r="619">
          <cell r="B619" t="str">
            <v>Design minor axis bending demand-capacity ratio _ utilization</v>
          </cell>
        </row>
        <row r="620">
          <cell r="B620" t="str">
            <v>Design minor axis bending moment _ demand</v>
          </cell>
          <cell r="K620" t="str">
            <v>kNm</v>
          </cell>
        </row>
        <row r="621">
          <cell r="B621" t="str">
            <v>Design noise level</v>
          </cell>
          <cell r="K621" t="str">
            <v>dB(A)</v>
          </cell>
        </row>
        <row r="622">
          <cell r="B622" t="str">
            <v>Design occupancy density</v>
          </cell>
          <cell r="K622" t="str">
            <v>m²/person</v>
          </cell>
        </row>
        <row r="623">
          <cell r="B623" t="str">
            <v>Design occupancy _ maximum</v>
          </cell>
        </row>
        <row r="624">
          <cell r="B624" t="str">
            <v>Design overheating threshold air temperature</v>
          </cell>
          <cell r="K624" t="str">
            <v>°C</v>
          </cell>
        </row>
        <row r="625">
          <cell r="B625" t="str">
            <v>Design phase</v>
          </cell>
        </row>
        <row r="626">
          <cell r="B626" t="str">
            <v>Design speed</v>
          </cell>
          <cell r="K626" t="str">
            <v>km/h</v>
          </cell>
        </row>
        <row r="627">
          <cell r="B627" t="str">
            <v>Design speed category</v>
          </cell>
          <cell r="K627" t="str">
            <v>Very High/High/Moderate/Low/Very Low</v>
          </cell>
        </row>
        <row r="628">
          <cell r="B628" t="str">
            <v>Design stage arup appointed until</v>
          </cell>
        </row>
        <row r="629">
          <cell r="B629" t="str">
            <v>Design summer year</v>
          </cell>
        </row>
        <row r="630">
          <cell r="B630" t="str">
            <v>Design tensile resistance</v>
          </cell>
          <cell r="K630" t="str">
            <v>kN</v>
          </cell>
        </row>
        <row r="631">
          <cell r="B631" t="str">
            <v>Design tensile resistance _ rupture</v>
          </cell>
          <cell r="K631" t="str">
            <v>kN</v>
          </cell>
        </row>
        <row r="632">
          <cell r="B632" t="str">
            <v>Design tensile resistance _ yielding</v>
          </cell>
          <cell r="K632" t="str">
            <v>kN</v>
          </cell>
        </row>
        <row r="633">
          <cell r="B633" t="str">
            <v>Design tote mass</v>
          </cell>
          <cell r="K633" t="str">
            <v>kg</v>
          </cell>
        </row>
        <row r="634">
          <cell r="B634" t="str">
            <v>Design uniform load</v>
          </cell>
          <cell r="K634" t="str">
            <v>kN/m</v>
          </cell>
        </row>
        <row r="635">
          <cell r="B635" t="str">
            <v>Design unloaded mass</v>
          </cell>
          <cell r="K635" t="str">
            <v>kg</v>
          </cell>
        </row>
        <row r="636">
          <cell r="B636" t="str">
            <v>Design U-value</v>
          </cell>
          <cell r="K636" t="str">
            <v>W/m²K</v>
          </cell>
        </row>
        <row r="637">
          <cell r="B637" t="str">
            <v>Design value of bending strength of annealed glass</v>
          </cell>
          <cell r="K637" t="str">
            <v>MPa</v>
          </cell>
        </row>
        <row r="638">
          <cell r="B638" t="str">
            <v>Design value of bending strength of prestressed glass</v>
          </cell>
          <cell r="K638" t="str">
            <v>MPa</v>
          </cell>
        </row>
        <row r="639">
          <cell r="B639" t="str">
            <v>Design visible light transmittance</v>
          </cell>
        </row>
        <row r="640">
          <cell r="B640" t="str">
            <v>Design water level</v>
          </cell>
          <cell r="K640" t="str">
            <v>mm</v>
          </cell>
        </row>
        <row r="641">
          <cell r="B641" t="str">
            <v>Design wind interstorey drift</v>
          </cell>
        </row>
        <row r="642">
          <cell r="B642" t="str">
            <v>Design wireless/LAN coverage</v>
          </cell>
        </row>
        <row r="643">
          <cell r="B643" t="str">
            <v>Design work required</v>
          </cell>
        </row>
        <row r="644">
          <cell r="B644" t="str">
            <v>Design year</v>
          </cell>
        </row>
        <row r="645">
          <cell r="B645" t="str">
            <v>Detailed building use</v>
          </cell>
        </row>
        <row r="646">
          <cell r="B646" t="str">
            <v>Developer name</v>
          </cell>
        </row>
        <row r="647">
          <cell r="B647" t="str">
            <v>DHN connection creator</v>
          </cell>
        </row>
        <row r="648">
          <cell r="B648" t="str">
            <v>DHN connection designer</v>
          </cell>
        </row>
        <row r="649">
          <cell r="B649" t="str">
            <v>DHN connection point location</v>
          </cell>
        </row>
        <row r="650">
          <cell r="B650" t="str">
            <v>Diameter</v>
          </cell>
          <cell r="K650" t="str">
            <v>mm</v>
          </cell>
        </row>
        <row r="651">
          <cell r="B651" t="str">
            <v>Diameters</v>
          </cell>
          <cell r="K651" t="str">
            <v>mm</v>
          </cell>
        </row>
        <row r="652">
          <cell r="B652" t="str">
            <v>Dimension</v>
          </cell>
          <cell r="K652" t="str">
            <v>mm</v>
          </cell>
        </row>
        <row r="653">
          <cell r="B653" t="str">
            <v>Dimension notes</v>
          </cell>
        </row>
        <row r="654">
          <cell r="B654" t="str">
            <v>Dimmable and type</v>
          </cell>
        </row>
        <row r="655">
          <cell r="B655" t="str">
            <v>Directional factor</v>
          </cell>
        </row>
        <row r="656">
          <cell r="B656" t="str">
            <v>Disabled refuge fire alarm provided</v>
          </cell>
        </row>
        <row r="657">
          <cell r="B657" t="str">
            <v>Disabled toilet fire alarm provided</v>
          </cell>
        </row>
        <row r="658">
          <cell r="B658" t="str">
            <v>Discharge slope</v>
          </cell>
          <cell r="K658" t="str">
            <v>%</v>
          </cell>
        </row>
        <row r="659">
          <cell r="B659" t="str">
            <v>Discipline</v>
          </cell>
        </row>
        <row r="660">
          <cell r="B660" t="str">
            <v>Displacement _ axis x</v>
          </cell>
          <cell r="K660" t="str">
            <v>m</v>
          </cell>
        </row>
        <row r="661">
          <cell r="B661" t="str">
            <v>Displacement _ axis y</v>
          </cell>
          <cell r="K661" t="str">
            <v>m</v>
          </cell>
        </row>
        <row r="662">
          <cell r="B662" t="str">
            <v>Displacement _ axis z</v>
          </cell>
          <cell r="K662" t="str">
            <v>m</v>
          </cell>
        </row>
        <row r="663">
          <cell r="B663" t="str">
            <v>Displacement ratio _ axis x</v>
          </cell>
        </row>
        <row r="664">
          <cell r="B664" t="str">
            <v>Displacement ratio _ axis y</v>
          </cell>
        </row>
        <row r="665">
          <cell r="B665" t="str">
            <v>Displacement _ axis x</v>
          </cell>
          <cell r="K665" t="str">
            <v>m</v>
          </cell>
        </row>
        <row r="666">
          <cell r="B666" t="str">
            <v>Displacement _ axis y</v>
          </cell>
          <cell r="K666" t="str">
            <v>m</v>
          </cell>
        </row>
        <row r="667">
          <cell r="B667" t="str">
            <v>Displacement _ axis z</v>
          </cell>
          <cell r="K667" t="str">
            <v>m</v>
          </cell>
        </row>
        <row r="668">
          <cell r="B668" t="str">
            <v>Distance from primary road</v>
          </cell>
          <cell r="K668" t="str">
            <v>m</v>
          </cell>
        </row>
        <row r="669">
          <cell r="B669" t="str">
            <v>Distance of edge to bracing</v>
          </cell>
          <cell r="K669" t="str">
            <v>cells</v>
          </cell>
        </row>
        <row r="670">
          <cell r="B670" t="str">
            <v>Distance of edge to bracing direction X</v>
          </cell>
          <cell r="K670" t="str">
            <v>cells</v>
          </cell>
        </row>
        <row r="671">
          <cell r="B671" t="str">
            <v>Distance of edge to bracing direction Y</v>
          </cell>
          <cell r="K671" t="str">
            <v>cells</v>
          </cell>
        </row>
        <row r="672">
          <cell r="B672" t="str">
            <v>Distance to key</v>
          </cell>
          <cell r="K672" t="str">
            <v>mm</v>
          </cell>
        </row>
        <row r="673">
          <cell r="B673" t="str">
            <v>Distance to nearest residential accommodation</v>
          </cell>
          <cell r="K673" t="str">
            <v>dB</v>
          </cell>
        </row>
        <row r="674">
          <cell r="B674" t="str">
            <v>Distance to secondary truss 1 from start</v>
          </cell>
          <cell r="K674" t="str">
            <v>m</v>
          </cell>
        </row>
        <row r="675">
          <cell r="B675" t="str">
            <v>Distance to secondary truss 2 from start</v>
          </cell>
          <cell r="K675" t="str">
            <v>m</v>
          </cell>
        </row>
        <row r="676">
          <cell r="B676" t="str">
            <v>Distance to secondary truss 3 from start</v>
          </cell>
          <cell r="K676" t="str">
            <v>m</v>
          </cell>
        </row>
        <row r="677">
          <cell r="B677" t="str">
            <v>Distance travelled by product to site</v>
          </cell>
          <cell r="K677" t="str">
            <v>km</v>
          </cell>
        </row>
        <row r="678">
          <cell r="B678" t="str">
            <v>Distance travelled by waste</v>
          </cell>
          <cell r="K678" t="str">
            <v>km</v>
          </cell>
        </row>
        <row r="679">
          <cell r="B679" t="str">
            <v>Distance travelled from extraction to factory</v>
          </cell>
          <cell r="K679" t="str">
            <v>km</v>
          </cell>
        </row>
        <row r="680">
          <cell r="B680" t="str">
            <v>Distance upwind to shoreline</v>
          </cell>
          <cell r="K680" t="str">
            <v>km</v>
          </cell>
        </row>
        <row r="681">
          <cell r="B681" t="str">
            <v>Distribution board reference</v>
          </cell>
        </row>
        <row r="682">
          <cell r="B682" t="str">
            <v>Distribution system</v>
          </cell>
        </row>
        <row r="683">
          <cell r="B683" t="str">
            <v>District heating network capacity variation</v>
          </cell>
          <cell r="K683" t="str">
            <v>kW</v>
          </cell>
        </row>
        <row r="684">
          <cell r="B684" t="str">
            <v>District heating network disruptions anticipated</v>
          </cell>
        </row>
        <row r="685">
          <cell r="B685" t="str">
            <v>District heating operating pressure</v>
          </cell>
          <cell r="K685" t="str">
            <v>kPa</v>
          </cell>
        </row>
        <row r="686">
          <cell r="B686" t="str">
            <v>District heating supplier name</v>
          </cell>
        </row>
        <row r="687">
          <cell r="B687" t="str">
            <v>Diverse circuits</v>
          </cell>
        </row>
        <row r="688">
          <cell r="B688" t="str">
            <v>Document to be approved by</v>
          </cell>
        </row>
        <row r="689">
          <cell r="B689" t="str">
            <v>Domestic gross floor area</v>
          </cell>
          <cell r="K689" t="str">
            <v>m²</v>
          </cell>
        </row>
        <row r="690">
          <cell r="B690" t="str">
            <v>Domestic hot water strategy</v>
          </cell>
        </row>
        <row r="691">
          <cell r="B691" t="str">
            <v>Domestic plot ratio</v>
          </cell>
          <cell r="K691" t="str">
            <v>%</v>
          </cell>
        </row>
        <row r="692">
          <cell r="B692" t="str">
            <v>Domestic site coverage</v>
          </cell>
          <cell r="K692" t="str">
            <v>%</v>
          </cell>
        </row>
        <row r="693">
          <cell r="B693" t="str">
            <v>Downstream depth</v>
          </cell>
          <cell r="K693" t="str">
            <v>mm</v>
          </cell>
        </row>
        <row r="694">
          <cell r="B694" t="str">
            <v>Dragonfly lateral load factor</v>
          </cell>
        </row>
        <row r="695">
          <cell r="B695" t="str">
            <v>Dragonfly peak lateral load factor</v>
          </cell>
        </row>
        <row r="696">
          <cell r="B696" t="str">
            <v>Drainage type</v>
          </cell>
        </row>
        <row r="697">
          <cell r="B697" t="str">
            <v>Drained shear Modulus</v>
          </cell>
          <cell r="K697" t="str">
            <v>MPa</v>
          </cell>
        </row>
        <row r="698">
          <cell r="B698" t="str">
            <v>Drained Young's Modulus</v>
          </cell>
          <cell r="K698" t="str">
            <v>MPa</v>
          </cell>
        </row>
        <row r="699">
          <cell r="B699" t="str">
            <v>Driver location</v>
          </cell>
        </row>
        <row r="700">
          <cell r="B700" t="str">
            <v>Dry unit weight</v>
          </cell>
          <cell r="K700" t="str">
            <v>kN/m³</v>
          </cell>
        </row>
        <row r="701">
          <cell r="B701" t="str">
            <v>Dry weight</v>
          </cell>
          <cell r="K701" t="str">
            <v>kg</v>
          </cell>
        </row>
        <row r="702">
          <cell r="B702" t="str">
            <v>Ductbank spare capacity</v>
          </cell>
          <cell r="K702" t="str">
            <v>%</v>
          </cell>
        </row>
        <row r="703">
          <cell r="B703" t="str">
            <v>Duct connection diameter</v>
          </cell>
          <cell r="K703" t="str">
            <v>mm</v>
          </cell>
        </row>
        <row r="704">
          <cell r="B704" t="str">
            <v>Ductility class</v>
          </cell>
        </row>
        <row r="705">
          <cell r="B705" t="str">
            <v>Ductility requirement</v>
          </cell>
        </row>
        <row r="706">
          <cell r="B706" t="str">
            <v>Dwelling emission rate</v>
          </cell>
          <cell r="K706" t="str">
            <v>kgCO2/m²/year</v>
          </cell>
        </row>
        <row r="707">
          <cell r="B707" t="str">
            <v>Dynamic load allowance factor</v>
          </cell>
        </row>
        <row r="708">
          <cell r="B708" t="str">
            <v>Earthquake damping ratio</v>
          </cell>
          <cell r="K708" t="str">
            <v>%</v>
          </cell>
        </row>
        <row r="709">
          <cell r="B709" t="str">
            <v>Eccentricity at connection</v>
          </cell>
          <cell r="K709" t="str">
            <v>mm</v>
          </cell>
        </row>
        <row r="710">
          <cell r="B710" t="str">
            <v>Edge beam</v>
          </cell>
        </row>
        <row r="711">
          <cell r="B711" t="str">
            <v>Edge-seal type</v>
          </cell>
        </row>
        <row r="712">
          <cell r="B712" t="str">
            <v>Edge strength modification factor</v>
          </cell>
        </row>
        <row r="713">
          <cell r="B713" t="str">
            <v>Edge treatment</v>
          </cell>
        </row>
        <row r="714">
          <cell r="B714" t="str">
            <v>Edging type</v>
          </cell>
        </row>
        <row r="715">
          <cell r="B715" t="str">
            <v>Effective angle of shearing resistance</v>
          </cell>
          <cell r="K715" t="str">
            <v>°</v>
          </cell>
        </row>
        <row r="716">
          <cell r="B716" t="str">
            <v>Effective cohesion</v>
          </cell>
          <cell r="K716" t="str">
            <v>kPa</v>
          </cell>
        </row>
        <row r="717">
          <cell r="B717" t="str">
            <v>Effective length factor</v>
          </cell>
        </row>
        <row r="718">
          <cell r="B718" t="str">
            <v>Effective mass _ axis x</v>
          </cell>
          <cell r="K718" t="str">
            <v>kg</v>
          </cell>
        </row>
        <row r="719">
          <cell r="B719" t="str">
            <v>Effective mass _ axis xx</v>
          </cell>
          <cell r="K719" t="str">
            <v>kg</v>
          </cell>
        </row>
        <row r="720">
          <cell r="B720" t="str">
            <v>Effective mass _ axis y</v>
          </cell>
          <cell r="K720" t="str">
            <v>kg</v>
          </cell>
        </row>
        <row r="721">
          <cell r="B721" t="str">
            <v>Effective mass _ axis yy</v>
          </cell>
          <cell r="K721" t="str">
            <v>kg</v>
          </cell>
        </row>
        <row r="722">
          <cell r="B722" t="str">
            <v>Effective mass _ axis z</v>
          </cell>
          <cell r="K722" t="str">
            <v>kg</v>
          </cell>
        </row>
        <row r="723">
          <cell r="B723" t="str">
            <v>Effective mass _ axis zz</v>
          </cell>
          <cell r="K723" t="str">
            <v>kg</v>
          </cell>
        </row>
        <row r="724">
          <cell r="B724" t="str">
            <v>Effective mass ratio _ axis x</v>
          </cell>
          <cell r="K724" t="str">
            <v>%</v>
          </cell>
        </row>
        <row r="725">
          <cell r="B725" t="str">
            <v>Effective mass ratio _ axis xx</v>
          </cell>
          <cell r="K725" t="str">
            <v>%</v>
          </cell>
        </row>
        <row r="726">
          <cell r="B726" t="str">
            <v>Effective mass ratio _ axis y</v>
          </cell>
          <cell r="K726" t="str">
            <v>%</v>
          </cell>
        </row>
        <row r="727">
          <cell r="B727" t="str">
            <v>Effective mass ratio _ axis yy</v>
          </cell>
          <cell r="K727" t="str">
            <v>%</v>
          </cell>
        </row>
        <row r="728">
          <cell r="B728" t="str">
            <v>Effective mass ratio _ axis z</v>
          </cell>
          <cell r="K728" t="str">
            <v>%</v>
          </cell>
        </row>
        <row r="729">
          <cell r="B729" t="str">
            <v>Effective mass ratio _ axis zz</v>
          </cell>
          <cell r="K729" t="str">
            <v>%</v>
          </cell>
        </row>
        <row r="730">
          <cell r="B730" t="str">
            <v>Efficacy</v>
          </cell>
          <cell r="K730" t="str">
            <v>lumen/W</v>
          </cell>
        </row>
        <row r="731">
          <cell r="B731" t="str">
            <v>Efficacy _ dubious</v>
          </cell>
          <cell r="K731" t="str">
            <v>lumen/W</v>
          </cell>
        </row>
        <row r="732">
          <cell r="B732" t="str">
            <v>Efficiency</v>
          </cell>
          <cell r="K732" t="str">
            <v>%</v>
          </cell>
        </row>
        <row r="733">
          <cell r="B733" t="str">
            <v>Efficiency of photovoltaic panel</v>
          </cell>
          <cell r="K733" t="str">
            <v>%</v>
          </cell>
        </row>
        <row r="734">
          <cell r="B734" t="str">
            <v>Egress capacity available</v>
          </cell>
          <cell r="K734" t="str">
            <v>people</v>
          </cell>
        </row>
        <row r="735">
          <cell r="B735" t="str">
            <v>Egress capacity requirement</v>
          </cell>
          <cell r="K735" t="str">
            <v>people</v>
          </cell>
        </row>
        <row r="736">
          <cell r="B736" t="str">
            <v>Egress capacity utilized</v>
          </cell>
          <cell r="K736" t="str">
            <v>people</v>
          </cell>
        </row>
        <row r="737">
          <cell r="B737" t="str">
            <v>Elderly</v>
          </cell>
        </row>
        <row r="738">
          <cell r="B738" t="str">
            <v>Electrical demand</v>
          </cell>
          <cell r="K738" t="str">
            <v>kWh</v>
          </cell>
        </row>
        <row r="739">
          <cell r="B739" t="str">
            <v>Electrical engineer name</v>
          </cell>
        </row>
        <row r="740">
          <cell r="B740" t="str">
            <v xml:space="preserve">Electrical fire design system </v>
          </cell>
        </row>
        <row r="741">
          <cell r="B741" t="str">
            <v>Electrical load density</v>
          </cell>
          <cell r="K741" t="str">
            <v>W/m²</v>
          </cell>
        </row>
        <row r="742">
          <cell r="B742" t="str">
            <v>Electrical power rating</v>
          </cell>
          <cell r="K742" t="str">
            <v>VA</v>
          </cell>
        </row>
        <row r="743">
          <cell r="B743" t="str">
            <v>Electrical power rating per fixture or unit length</v>
          </cell>
          <cell r="K743" t="str">
            <v>VA</v>
          </cell>
        </row>
        <row r="744">
          <cell r="B744" t="str">
            <v>Electrical supply frequency</v>
          </cell>
          <cell r="K744" t="str">
            <v>Hz</v>
          </cell>
        </row>
        <row r="745">
          <cell r="B745" t="str">
            <v>Electrical supply phases</v>
          </cell>
        </row>
        <row r="746">
          <cell r="B746" t="str">
            <v>Electrical supply voltage</v>
          </cell>
          <cell r="K746" t="str">
            <v>V</v>
          </cell>
        </row>
        <row r="747">
          <cell r="B747" t="str">
            <v>Electricity carbon emission factor</v>
          </cell>
          <cell r="K747" t="str">
            <v>kgCO2e/kWh</v>
          </cell>
        </row>
        <row r="748">
          <cell r="B748" t="str">
            <v>Electricity Carbon factor</v>
          </cell>
          <cell r="K748" t="str">
            <v>kgCO2/kWh</v>
          </cell>
        </row>
        <row r="749">
          <cell r="B749" t="str">
            <v>Electricity cost</v>
          </cell>
          <cell r="K749" t="str">
            <v>p/kWh</v>
          </cell>
        </row>
        <row r="750">
          <cell r="B750" t="str">
            <v>Electric vehicle charger apparent power</v>
          </cell>
          <cell r="K750" t="str">
            <v>kVA</v>
          </cell>
        </row>
        <row r="751">
          <cell r="B751" t="str">
            <v>Electric vehicle chargers location</v>
          </cell>
        </row>
        <row r="752">
          <cell r="B752" t="str">
            <v>Electric vehicle diversity factor</v>
          </cell>
          <cell r="K752" t="str">
            <v>%</v>
          </cell>
        </row>
        <row r="753">
          <cell r="B753" t="str">
            <v>Element condition factor</v>
          </cell>
        </row>
        <row r="754">
          <cell r="B754" t="str">
            <v>Element condition index</v>
          </cell>
        </row>
        <row r="755">
          <cell r="B755" t="str">
            <v>Element condition score</v>
          </cell>
        </row>
        <row r="756">
          <cell r="B756" t="str">
            <v>Element importance factor</v>
          </cell>
        </row>
        <row r="757">
          <cell r="B757" t="str">
            <v>Elevation</v>
          </cell>
          <cell r="K757" t="str">
            <v>m</v>
          </cell>
        </row>
        <row r="758">
          <cell r="B758" t="str">
            <v>Elevation above top of rail design criteria for diesel emissions</v>
          </cell>
          <cell r="K758" t="str">
            <v>Ft</v>
          </cell>
        </row>
        <row r="759">
          <cell r="B759" t="str">
            <v>Elevator heat rejection</v>
          </cell>
          <cell r="K759" t="str">
            <v>W</v>
          </cell>
        </row>
        <row r="760">
          <cell r="B760" t="str">
            <v>Elevator standard</v>
          </cell>
        </row>
        <row r="761">
          <cell r="B761" t="str">
            <v>Embodied carbon</v>
          </cell>
          <cell r="K761" t="str">
            <v>kg</v>
          </cell>
        </row>
        <row r="762">
          <cell r="B762" t="str">
            <v>Embodied carbon architecture</v>
          </cell>
          <cell r="K762" t="str">
            <v>kgCO2e/m²</v>
          </cell>
        </row>
        <row r="763">
          <cell r="B763" t="str">
            <v>Embodied carbon architecture benchmark</v>
          </cell>
          <cell r="K763" t="str">
            <v>kgCO2e/m²</v>
          </cell>
        </row>
        <row r="764">
          <cell r="B764" t="str">
            <v>Embodied carbon emissions per area</v>
          </cell>
          <cell r="K764" t="str">
            <v>kgCO2e/m²</v>
          </cell>
        </row>
        <row r="765">
          <cell r="B765" t="str">
            <v>Embodied carbon façade</v>
          </cell>
          <cell r="K765" t="str">
            <v>kgCO2e/m²</v>
          </cell>
        </row>
        <row r="766">
          <cell r="B766" t="str">
            <v>Embodied carbon façade benchmark</v>
          </cell>
          <cell r="K766" t="str">
            <v>kgCO2e/m²</v>
          </cell>
        </row>
        <row r="767">
          <cell r="B767" t="str">
            <v>Embodied carbon factor for stage A4 transport</v>
          </cell>
          <cell r="K767" t="str">
            <v>kgCO2e/kg</v>
          </cell>
        </row>
        <row r="768">
          <cell r="B768" t="str">
            <v>Embodied carbon factor for stage A5w waste</v>
          </cell>
          <cell r="K768" t="str">
            <v>kgCO2e/kg</v>
          </cell>
        </row>
        <row r="769">
          <cell r="B769" t="str">
            <v>Embodied carbon factor for stage C2-C4 waste transport, processing and disposal</v>
          </cell>
          <cell r="K769" t="str">
            <v>kgCO2e/kg</v>
          </cell>
        </row>
        <row r="770">
          <cell r="B770" t="str">
            <v>Embodied carbon factor for stages A1-A3 product</v>
          </cell>
          <cell r="K770" t="str">
            <v>kgCO2e/kg</v>
          </cell>
        </row>
        <row r="771">
          <cell r="B771" t="str">
            <v>Embodied carbon fitout</v>
          </cell>
          <cell r="K771" t="str">
            <v>kgCO2e/m²</v>
          </cell>
        </row>
        <row r="772">
          <cell r="B772" t="str">
            <v>Embodied carbon fitout benchmark</v>
          </cell>
          <cell r="K772" t="str">
            <v>kgCO2e/m²</v>
          </cell>
        </row>
        <row r="773">
          <cell r="B773" t="str">
            <v>Embodied carbon for stage A1 raw material supply</v>
          </cell>
          <cell r="K773" t="str">
            <v>kgCO2e</v>
          </cell>
        </row>
        <row r="774">
          <cell r="B774" t="str">
            <v>Embodied carbon for stage A2 material transport</v>
          </cell>
          <cell r="K774" t="str">
            <v>kgCO2e</v>
          </cell>
        </row>
        <row r="775">
          <cell r="B775" t="str">
            <v>Embodied carbon for stage A3 manufacturing</v>
          </cell>
          <cell r="K775" t="str">
            <v>kgCO2e</v>
          </cell>
        </row>
        <row r="776">
          <cell r="B776" t="str">
            <v>Embodied carbon for stage A4 transport</v>
          </cell>
          <cell r="K776" t="str">
            <v>kgCO2e</v>
          </cell>
        </row>
        <row r="777">
          <cell r="B777" t="str">
            <v>Embodied carbon for stage A5 construction and installation</v>
          </cell>
          <cell r="K777" t="str">
            <v>kgCO2e</v>
          </cell>
        </row>
        <row r="778">
          <cell r="B778" t="str">
            <v>Embodied carbon for stage A5 site emissions</v>
          </cell>
          <cell r="K778" t="str">
            <v>kgCO2e</v>
          </cell>
        </row>
        <row r="779">
          <cell r="B779" t="str">
            <v>Embodied carbon for stage A5 waste emissions</v>
          </cell>
          <cell r="K779" t="str">
            <v>kgCO2e</v>
          </cell>
        </row>
        <row r="780">
          <cell r="B780" t="str">
            <v>Embodied carbon for stage A5w waste</v>
          </cell>
          <cell r="K780" t="str">
            <v>tCO2e</v>
          </cell>
        </row>
        <row r="781">
          <cell r="B781" t="str">
            <v>Embodied carbon for stage A cradle to practical completion</v>
          </cell>
          <cell r="K781" t="str">
            <v>kgCO2e</v>
          </cell>
        </row>
        <row r="782">
          <cell r="B782" t="str">
            <v>Embodied carbon for stage B1 use</v>
          </cell>
          <cell r="K782" t="str">
            <v>kgCO2e</v>
          </cell>
        </row>
        <row r="783">
          <cell r="B783" t="str">
            <v>Embodied carbon for stage B2 maintenance</v>
          </cell>
          <cell r="K783" t="str">
            <v>kgCO2e</v>
          </cell>
        </row>
        <row r="784">
          <cell r="B784" t="str">
            <v>Embodied carbon for stage B3 repair</v>
          </cell>
          <cell r="K784" t="str">
            <v>kgCO2e</v>
          </cell>
        </row>
        <row r="785">
          <cell r="B785" t="str">
            <v>Embodied carbon for stage B4 replacement</v>
          </cell>
          <cell r="K785" t="str">
            <v>kgCO2e</v>
          </cell>
        </row>
        <row r="786">
          <cell r="B786" t="str">
            <v>Embodied carbon for stage B5 refurbishment</v>
          </cell>
          <cell r="K786" t="str">
            <v>kgCO2e</v>
          </cell>
        </row>
        <row r="787">
          <cell r="B787" t="str">
            <v>Embodied carbon for stage B in use</v>
          </cell>
          <cell r="K787" t="str">
            <v>kgCO2e</v>
          </cell>
        </row>
        <row r="788">
          <cell r="B788" t="str">
            <v>Embodied carbon for stage C1 deconstruction and demolition</v>
          </cell>
          <cell r="K788" t="str">
            <v>kgCO2e</v>
          </cell>
        </row>
        <row r="789">
          <cell r="B789" t="str">
            <v>Embodied carbon for stage C1 refrigerant emissions</v>
          </cell>
          <cell r="K789" t="str">
            <v>kgCO2e</v>
          </cell>
        </row>
        <row r="790">
          <cell r="B790" t="str">
            <v>Embodied carbon for stage C1 site emissions</v>
          </cell>
          <cell r="K790" t="str">
            <v>kgCO2e</v>
          </cell>
        </row>
        <row r="791">
          <cell r="B791" t="str">
            <v>Embodied carbon for stage C2-C4 waste transport, processing and disposal</v>
          </cell>
          <cell r="K791" t="str">
            <v>tCO2e</v>
          </cell>
        </row>
        <row r="792">
          <cell r="B792" t="str">
            <v>Embodied carbon for stage C2 material transport</v>
          </cell>
          <cell r="K792" t="str">
            <v>kgCO2e</v>
          </cell>
        </row>
        <row r="793">
          <cell r="B793" t="str">
            <v>Embodied carbon for stage C3 water processing</v>
          </cell>
          <cell r="K793" t="str">
            <v>kgCO2e</v>
          </cell>
        </row>
        <row r="794">
          <cell r="B794" t="str">
            <v>Embodied carbon for stage C4 disposal</v>
          </cell>
          <cell r="K794" t="str">
            <v>kgCO2e</v>
          </cell>
        </row>
        <row r="795">
          <cell r="B795" t="str">
            <v>Embodied carbon for stage C end of life</v>
          </cell>
          <cell r="K795" t="str">
            <v>kgCO2e</v>
          </cell>
        </row>
        <row r="796">
          <cell r="B796" t="str">
            <v>Embodied carbon for stage D beyond building</v>
          </cell>
          <cell r="K796" t="str">
            <v>kgCO2e</v>
          </cell>
        </row>
        <row r="797">
          <cell r="B797" t="str">
            <v>Embodied carbon for stages A1-A3 product</v>
          </cell>
          <cell r="K797" t="str">
            <v>kgCO2e</v>
          </cell>
        </row>
        <row r="798">
          <cell r="B798" t="str">
            <v>Embodied carbon for stages A1-A5</v>
          </cell>
          <cell r="K798" t="str">
            <v>kgCO2</v>
          </cell>
        </row>
        <row r="799">
          <cell r="B799" t="str">
            <v>Embodied carbon for stages A-C</v>
          </cell>
          <cell r="K799" t="str">
            <v>kgCO2</v>
          </cell>
        </row>
        <row r="800">
          <cell r="B800" t="str">
            <v>Embodied carbon for stages A-D</v>
          </cell>
          <cell r="K800" t="str">
            <v>kgCO2</v>
          </cell>
        </row>
        <row r="801">
          <cell r="B801" t="str">
            <v>Embodied carbon per area</v>
          </cell>
          <cell r="K801" t="str">
            <v>kg/m²</v>
          </cell>
        </row>
        <row r="802">
          <cell r="B802" t="str">
            <v>Embodied carbon per area for stages A-C</v>
          </cell>
          <cell r="K802" t="str">
            <v>kgCO2e/m²</v>
          </cell>
        </row>
        <row r="803">
          <cell r="B803" t="str">
            <v xml:space="preserve">Embodied carbon scope </v>
          </cell>
        </row>
        <row r="804">
          <cell r="B804" t="str">
            <v>Embodied carbon services</v>
          </cell>
          <cell r="K804" t="str">
            <v>kgCO2e/m²</v>
          </cell>
        </row>
        <row r="805">
          <cell r="B805" t="str">
            <v>Embodied carbon services benchmark</v>
          </cell>
          <cell r="K805" t="str">
            <v>kgCO2e/m²</v>
          </cell>
        </row>
        <row r="806">
          <cell r="B806" t="str">
            <v>Embodied carbon structure</v>
          </cell>
          <cell r="K806" t="str">
            <v>kgCO2e/m²</v>
          </cell>
        </row>
        <row r="807">
          <cell r="B807" t="str">
            <v>Embodied carbon structure benchmark</v>
          </cell>
          <cell r="K807" t="str">
            <v>kgCO2e/m²</v>
          </cell>
        </row>
        <row r="808">
          <cell r="B808" t="str">
            <v>Emergency connected load</v>
          </cell>
          <cell r="K808" t="str">
            <v>kVA</v>
          </cell>
        </row>
        <row r="809">
          <cell r="B809" t="str">
            <v>Emergency demand factor</v>
          </cell>
        </row>
        <row r="810">
          <cell r="B810" t="str">
            <v>Emergency demand load</v>
          </cell>
          <cell r="K810" t="str">
            <v>kVA</v>
          </cell>
        </row>
        <row r="811">
          <cell r="B811" t="str">
            <v>Emergency generator required</v>
          </cell>
        </row>
        <row r="812">
          <cell r="B812" t="str">
            <v>Emergency lighting connected load</v>
          </cell>
          <cell r="K812" t="str">
            <v>kVA</v>
          </cell>
        </row>
        <row r="813">
          <cell r="B813" t="str">
            <v>Emergency lighting demand factor</v>
          </cell>
        </row>
        <row r="814">
          <cell r="B814" t="str">
            <v>Emergency lighting demand load</v>
          </cell>
          <cell r="K814" t="str">
            <v>kVA</v>
          </cell>
        </row>
        <row r="815">
          <cell r="B815" t="str">
            <v>Emergency lighting horizontal illuminance level_maximum</v>
          </cell>
          <cell r="K815" t="str">
            <v>FC</v>
          </cell>
        </row>
        <row r="816">
          <cell r="B816" t="str">
            <v>Emergency lighting horizontal illuminance level_minimum</v>
          </cell>
          <cell r="K816" t="str">
            <v>FC</v>
          </cell>
        </row>
        <row r="817">
          <cell r="B817" t="str">
            <v>Emergency lighting of escape route</v>
          </cell>
        </row>
        <row r="818">
          <cell r="B818" t="str">
            <v>Emergency lighting percentage</v>
          </cell>
        </row>
        <row r="819">
          <cell r="B819" t="str">
            <v>Emergency lighting provided</v>
          </cell>
        </row>
        <row r="820">
          <cell r="B820" t="str">
            <v>Emergency lighting type</v>
          </cell>
        </row>
        <row r="821">
          <cell r="B821" t="str">
            <v>Emergency power connected load</v>
          </cell>
          <cell r="K821" t="str">
            <v>kVA</v>
          </cell>
        </row>
        <row r="822">
          <cell r="B822" t="str">
            <v>Emergency power demand factor</v>
          </cell>
        </row>
        <row r="823">
          <cell r="B823" t="str">
            <v>Emergency power demand load</v>
          </cell>
          <cell r="K823" t="str">
            <v>kVA</v>
          </cell>
        </row>
        <row r="824">
          <cell r="B824" t="str">
            <v>Emergency power duration after loss of utility power</v>
          </cell>
          <cell r="K824" t="str">
            <v>minutes</v>
          </cell>
        </row>
        <row r="825">
          <cell r="B825" t="str">
            <v>Emergency power off required</v>
          </cell>
        </row>
        <row r="826">
          <cell r="B826" t="str">
            <v>Emergency power percentage</v>
          </cell>
        </row>
        <row r="827">
          <cell r="B827" t="str">
            <v>Emergency ventilation ambient operating temp</v>
          </cell>
          <cell r="K827" t="str">
            <v>°F</v>
          </cell>
        </row>
        <row r="828">
          <cell r="B828" t="str">
            <v>Emergency ventilation min run time</v>
          </cell>
          <cell r="K828" t="str">
            <v>hours</v>
          </cell>
        </row>
        <row r="829">
          <cell r="B829" t="str">
            <v>Emergency ventilation startup time</v>
          </cell>
          <cell r="K829" t="str">
            <v>s</v>
          </cell>
        </row>
        <row r="830">
          <cell r="B830" t="str">
            <v>Encased member standard</v>
          </cell>
        </row>
        <row r="831">
          <cell r="B831" t="str">
            <v>Enclosure present</v>
          </cell>
        </row>
        <row r="832">
          <cell r="B832" t="str">
            <v>Enclosure type</v>
          </cell>
        </row>
        <row r="833">
          <cell r="B833" t="str">
            <v>End chainage</v>
          </cell>
        </row>
        <row r="834">
          <cell r="B834" t="str">
            <v>End date</v>
          </cell>
        </row>
        <row r="835">
          <cell r="B835" t="str">
            <v>Ending GSA 1D property of grid</v>
          </cell>
          <cell r="K835" t="str">
            <v>PB</v>
          </cell>
        </row>
        <row r="836">
          <cell r="B836" t="str">
            <v>End level offset</v>
          </cell>
          <cell r="K836" t="str">
            <v>mm</v>
          </cell>
        </row>
        <row r="837">
          <cell r="B837" t="str">
            <v>End point Easting</v>
          </cell>
          <cell r="K837" t="str">
            <v>m</v>
          </cell>
        </row>
        <row r="838">
          <cell r="B838" t="str">
            <v>End point Northing</v>
          </cell>
          <cell r="K838" t="str">
            <v>m</v>
          </cell>
        </row>
        <row r="839">
          <cell r="B839" t="str">
            <v>End support shear stress</v>
          </cell>
          <cell r="K839" t="str">
            <v>MPa</v>
          </cell>
        </row>
        <row r="840">
          <cell r="B840" t="str">
            <v>End user name</v>
          </cell>
        </row>
        <row r="841">
          <cell r="B841" t="str">
            <v>End 1 offset</v>
          </cell>
        </row>
        <row r="842">
          <cell r="B842" t="str">
            <v>End 1 releases</v>
          </cell>
        </row>
        <row r="843">
          <cell r="B843" t="str">
            <v>End 2 offest</v>
          </cell>
        </row>
        <row r="844">
          <cell r="B844" t="str">
            <v>End 2 releases</v>
          </cell>
        </row>
        <row r="845">
          <cell r="B845" t="str">
            <v>Energy</v>
          </cell>
          <cell r="K845" t="str">
            <v>kWh/tonne</v>
          </cell>
        </row>
        <row r="846">
          <cell r="B846" t="str">
            <v>Energy carbon factor</v>
          </cell>
          <cell r="K846" t="str">
            <v>kgCO2e/kWh</v>
          </cell>
        </row>
        <row r="847">
          <cell r="B847" t="str">
            <v>Energy intensity</v>
          </cell>
          <cell r="K847" t="str">
            <v>W/m²</v>
          </cell>
        </row>
        <row r="848">
          <cell r="B848" t="str">
            <v>Energy label</v>
          </cell>
        </row>
        <row r="849">
          <cell r="B849" t="str">
            <v>Energy part of building standards</v>
          </cell>
        </row>
        <row r="850">
          <cell r="B850" t="str">
            <v>Energy performance certificate rating requirement</v>
          </cell>
        </row>
        <row r="851">
          <cell r="B851" t="str">
            <v>Energy required from gas</v>
          </cell>
          <cell r="K851" t="str">
            <v>kWh</v>
          </cell>
        </row>
        <row r="852">
          <cell r="B852" t="str">
            <v>Energy used in manufacture</v>
          </cell>
          <cell r="K852" t="str">
            <v>kWh</v>
          </cell>
        </row>
        <row r="853">
          <cell r="B853" t="str">
            <v>Energy used in waste processing</v>
          </cell>
          <cell r="K853" t="str">
            <v>kWh</v>
          </cell>
        </row>
        <row r="854">
          <cell r="B854" t="str">
            <v>Energy use intensity _ target</v>
          </cell>
          <cell r="K854" t="str">
            <v>MJ/m²</v>
          </cell>
        </row>
        <row r="855">
          <cell r="B855" t="str">
            <v>Engineer name</v>
          </cell>
        </row>
        <row r="856">
          <cell r="B856" t="str">
            <v>Engineer of record</v>
          </cell>
        </row>
        <row r="857">
          <cell r="B857" t="str">
            <v>Environmental objective - conservation and ecology</v>
          </cell>
        </row>
        <row r="858">
          <cell r="B858" t="str">
            <v>Environmental objective - enhancing built environment</v>
          </cell>
        </row>
        <row r="859">
          <cell r="B859" t="str">
            <v>Environmental objective - landscape integration</v>
          </cell>
        </row>
        <row r="860">
          <cell r="B860" t="str">
            <v>Environmental objective - visual amenity</v>
          </cell>
        </row>
        <row r="861">
          <cell r="B861" t="str">
            <v>Environmental product declaration requirement</v>
          </cell>
        </row>
        <row r="862">
          <cell r="B862" t="str">
            <v>EPC rating</v>
          </cell>
        </row>
        <row r="863">
          <cell r="B863" t="str">
            <v>Equipment power allowance</v>
          </cell>
          <cell r="K863" t="str">
            <v>W</v>
          </cell>
        </row>
        <row r="864">
          <cell r="B864" t="str">
            <v>Equipment power allowance diversity</v>
          </cell>
        </row>
        <row r="865">
          <cell r="B865" t="str">
            <v>Equipment power density</v>
          </cell>
          <cell r="K865" t="str">
            <v>W/m²</v>
          </cell>
        </row>
        <row r="866">
          <cell r="B866" t="str">
            <v>Equipment sensible heat gain density</v>
          </cell>
          <cell r="K866" t="str">
            <v>W/m²</v>
          </cell>
        </row>
        <row r="867">
          <cell r="B867" t="str">
            <v>Essential capacity</v>
          </cell>
          <cell r="K867" t="str">
            <v>kW</v>
          </cell>
        </row>
        <row r="868">
          <cell r="B868" t="str">
            <v>Exhaust gas flow rate</v>
          </cell>
          <cell r="K868" t="str">
            <v>l/s</v>
          </cell>
        </row>
        <row r="869">
          <cell r="B869" t="str">
            <v>Exhaust ventilation required</v>
          </cell>
        </row>
        <row r="870">
          <cell r="B870" t="str">
            <v>Existing building age</v>
          </cell>
          <cell r="K870" t="str">
            <v>Years</v>
          </cell>
        </row>
        <row r="871">
          <cell r="B871" t="str">
            <v>Existing DHN connection point exists</v>
          </cell>
        </row>
        <row r="872">
          <cell r="B872" t="str">
            <v>Existing g-value</v>
          </cell>
        </row>
        <row r="873">
          <cell r="B873" t="str">
            <v>Existing system age</v>
          </cell>
          <cell r="K873" t="str">
            <v>Years</v>
          </cell>
        </row>
        <row r="874">
          <cell r="B874" t="str">
            <v>Existing U-Value</v>
          </cell>
          <cell r="K874" t="str">
            <v>W/m²K</v>
          </cell>
        </row>
        <row r="875">
          <cell r="B875" t="str">
            <v>Exit box class (z)</v>
          </cell>
        </row>
        <row r="876">
          <cell r="B876" t="str">
            <v>Exit type</v>
          </cell>
        </row>
        <row r="877">
          <cell r="B877" t="str">
            <v>Expected annual energy usage density</v>
          </cell>
          <cell r="K877" t="str">
            <v>kWh/m²/year</v>
          </cell>
        </row>
        <row r="878">
          <cell r="B878" t="str">
            <v>Expected fire growth rate</v>
          </cell>
          <cell r="K878" t="str">
            <v>A/B/C</v>
          </cell>
        </row>
        <row r="879">
          <cell r="B879" t="str">
            <v>Expected operational carbon emission density</v>
          </cell>
          <cell r="K879" t="str">
            <v>kgCO2/m²/year</v>
          </cell>
        </row>
        <row r="880">
          <cell r="B880" t="str">
            <v>Expected service life</v>
          </cell>
        </row>
        <row r="881">
          <cell r="B881" t="str">
            <v>Exposed floor U value</v>
          </cell>
          <cell r="K881" t="str">
            <v>W/m²K</v>
          </cell>
        </row>
        <row r="882">
          <cell r="B882" t="str">
            <v>Exposure class</v>
          </cell>
        </row>
        <row r="883">
          <cell r="B883" t="str">
            <v>Exposure factor</v>
          </cell>
        </row>
        <row r="884">
          <cell r="B884" t="str">
            <v>Extension shaft height</v>
          </cell>
          <cell r="K884" t="str">
            <v>mm</v>
          </cell>
        </row>
        <row r="885">
          <cell r="B885" t="str">
            <v>Extension shaft required</v>
          </cell>
        </row>
        <row r="886">
          <cell r="B886" t="str">
            <v>Extent</v>
          </cell>
        </row>
        <row r="887">
          <cell r="B887" t="str">
            <v>Extent of project works</v>
          </cell>
        </row>
        <row r="888">
          <cell r="B888" t="str">
            <v>Exterior lighting control type</v>
          </cell>
        </row>
        <row r="889">
          <cell r="B889" t="str">
            <v>Exterior wall termination min distance to window other building</v>
          </cell>
          <cell r="K889" t="str">
            <v>Ft</v>
          </cell>
        </row>
        <row r="890">
          <cell r="B890" t="str">
            <v>Exterior wall termination min distance to window same building</v>
          </cell>
          <cell r="K890" t="str">
            <v>Ft</v>
          </cell>
        </row>
        <row r="891">
          <cell r="B891" t="str">
            <v>External design moisture content _ cooling</v>
          </cell>
          <cell r="K891" t="str">
            <v>g/kg</v>
          </cell>
        </row>
        <row r="892">
          <cell r="B892" t="str">
            <v>External design moisture content _ heating</v>
          </cell>
          <cell r="K892" t="str">
            <v>g/kg</v>
          </cell>
        </row>
        <row r="893">
          <cell r="B893" t="str">
            <v>External design relative humidity _ cooling</v>
          </cell>
          <cell r="K893" t="str">
            <v>% RH</v>
          </cell>
        </row>
        <row r="894">
          <cell r="B894" t="str">
            <v>External design relative humidity _ heating</v>
          </cell>
          <cell r="K894" t="str">
            <v>% RH</v>
          </cell>
        </row>
        <row r="895">
          <cell r="B895" t="str">
            <v>External drainage included in embodied carbon assessment</v>
          </cell>
        </row>
        <row r="896">
          <cell r="B896" t="str">
            <v>External noise intrusion levels _ maximum</v>
          </cell>
          <cell r="K896" t="str">
            <v>dB</v>
          </cell>
        </row>
        <row r="897">
          <cell r="B897" t="str">
            <v>External noise intrusion levels _ minimum</v>
          </cell>
          <cell r="K897" t="str">
            <v>dB</v>
          </cell>
        </row>
        <row r="898">
          <cell r="B898" t="str">
            <v>External plant area</v>
          </cell>
          <cell r="K898" t="str">
            <v>m²</v>
          </cell>
        </row>
        <row r="899">
          <cell r="B899" t="str">
            <v>External reference</v>
          </cell>
        </row>
        <row r="900">
          <cell r="B900" t="str">
            <v>External services included in embodied carbon assessment</v>
          </cell>
        </row>
        <row r="901">
          <cell r="B901" t="str">
            <v>External summer relative humidity</v>
          </cell>
          <cell r="K901" t="str">
            <v>%</v>
          </cell>
        </row>
        <row r="902">
          <cell r="B902" t="str">
            <v>External walls included in embodied carbon assessment</v>
          </cell>
        </row>
        <row r="903">
          <cell r="B903" t="str">
            <v>External walls U value</v>
          </cell>
          <cell r="K903" t="str">
            <v>W/m²K</v>
          </cell>
        </row>
        <row r="904">
          <cell r="B904" t="str">
            <v>External wet bulb temperature</v>
          </cell>
          <cell r="K904" t="str">
            <v>°C</v>
          </cell>
        </row>
        <row r="905">
          <cell r="B905" t="str">
            <v>External winter relative humidity</v>
          </cell>
          <cell r="K905" t="str">
            <v>%</v>
          </cell>
        </row>
        <row r="906">
          <cell r="B906" t="str">
            <v>Extract ventilation air rate</v>
          </cell>
          <cell r="K906" t="str">
            <v>ACH</v>
          </cell>
        </row>
        <row r="907">
          <cell r="B907" t="str">
            <v>Extra typical width factor</v>
          </cell>
        </row>
        <row r="908">
          <cell r="B908" t="str">
            <v>Extreme weather period</v>
          </cell>
          <cell r="K908" t="str">
            <v>Years</v>
          </cell>
        </row>
        <row r="909">
          <cell r="B909" t="str">
            <v>Fabric heat gain per area</v>
          </cell>
          <cell r="K909" t="str">
            <v>kW/m²</v>
          </cell>
        </row>
        <row r="910">
          <cell r="B910" t="str">
            <v>Fabric heat loss per area</v>
          </cell>
          <cell r="K910" t="str">
            <v>W/m²</v>
          </cell>
        </row>
        <row r="911">
          <cell r="B911" t="str">
            <v>Façade consultant name</v>
          </cell>
        </row>
        <row r="912">
          <cell r="B912" t="str">
            <v>Facade engineer name</v>
          </cell>
        </row>
        <row r="913">
          <cell r="B913" t="str">
            <v>Façade unit dimension</v>
          </cell>
          <cell r="K913" t="str">
            <v>m</v>
          </cell>
        </row>
        <row r="914">
          <cell r="B914" t="str">
            <v>Face of cover</v>
          </cell>
        </row>
        <row r="915">
          <cell r="B915" t="str">
            <v>Facial recognition</v>
          </cell>
        </row>
        <row r="916">
          <cell r="B916" t="str">
            <v>Facing material</v>
          </cell>
        </row>
        <row r="917">
          <cell r="B917" t="str">
            <v>Factory acceptance test required</v>
          </cell>
        </row>
        <row r="918">
          <cell r="B918" t="str">
            <v>Fan efficiency</v>
          </cell>
          <cell r="K918" t="str">
            <v>W/(l/s)</v>
          </cell>
        </row>
        <row r="919">
          <cell r="B919" t="str">
            <v>Fan load</v>
          </cell>
          <cell r="K919" t="str">
            <v>W</v>
          </cell>
        </row>
        <row r="920">
          <cell r="B920" t="str">
            <v>Fan flow rate</v>
          </cell>
          <cell r="K920" t="str">
            <v>m³/s</v>
          </cell>
        </row>
        <row r="921">
          <cell r="B921" t="str">
            <v>Fan type</v>
          </cell>
          <cell r="K921" t="str">
            <v>Axial / Centrifugal / Small in-wall</v>
          </cell>
        </row>
        <row r="922">
          <cell r="B922" t="str">
            <v>Fast fire 1 MW growth time</v>
          </cell>
          <cell r="K922" t="str">
            <v>s</v>
          </cell>
        </row>
        <row r="923">
          <cell r="B923" t="str">
            <v>Fast fire growth rate</v>
          </cell>
          <cell r="K923" t="str">
            <v>W/s²</v>
          </cell>
        </row>
        <row r="924">
          <cell r="B924" t="str">
            <v>Fault clearance time</v>
          </cell>
          <cell r="K924" t="str">
            <v>s</v>
          </cell>
        </row>
        <row r="925">
          <cell r="B925" t="str">
            <v>Fence/guardrail type</v>
          </cell>
        </row>
        <row r="926">
          <cell r="B926" t="str">
            <v>Filtration</v>
          </cell>
        </row>
        <row r="927">
          <cell r="B927" t="str">
            <v>Fire alarm method</v>
          </cell>
        </row>
        <row r="928">
          <cell r="B928" t="str">
            <v>Fire alarm required</v>
          </cell>
        </row>
        <row r="929">
          <cell r="B929" t="str">
            <v>Fire code</v>
          </cell>
        </row>
        <row r="930">
          <cell r="B930" t="str">
            <v>Fire compartment reference</v>
          </cell>
        </row>
        <row r="931">
          <cell r="B931" t="str">
            <v>Fire department connection size</v>
          </cell>
          <cell r="K931" t="str">
            <v>in</v>
          </cell>
        </row>
        <row r="932">
          <cell r="B932" t="str">
            <v>Fire department hose valve location</v>
          </cell>
        </row>
        <row r="933">
          <cell r="B933" t="str">
            <v>Fire detection strategy</v>
          </cell>
        </row>
        <row r="934">
          <cell r="B934" t="str">
            <v>Fire detector coverage</v>
          </cell>
        </row>
        <row r="935">
          <cell r="B935" t="str">
            <v>Fire engineer name</v>
          </cell>
        </row>
        <row r="936">
          <cell r="B936" t="str">
            <v>Fire escape route provided</v>
          </cell>
        </row>
        <row r="937">
          <cell r="B937" t="str">
            <v>Fire hazard class</v>
          </cell>
        </row>
        <row r="938">
          <cell r="B938" t="str">
            <v>Fire hazardous area</v>
          </cell>
        </row>
        <row r="939">
          <cell r="B939" t="str">
            <v>Fire load category</v>
          </cell>
        </row>
        <row r="940">
          <cell r="B940" t="str">
            <v>Fire protection strategy</v>
          </cell>
        </row>
        <row r="941">
          <cell r="B941" t="str">
            <v>Fire rating</v>
          </cell>
          <cell r="K941" t="str">
            <v>hours</v>
          </cell>
        </row>
        <row r="942">
          <cell r="B942" t="str">
            <v>Fire REI rating</v>
          </cell>
        </row>
        <row r="943">
          <cell r="B943" t="str">
            <v>Fire safety consultant name</v>
          </cell>
        </row>
        <row r="944">
          <cell r="B944" t="str">
            <v>Firing rate</v>
          </cell>
        </row>
        <row r="945">
          <cell r="B945" t="str">
            <v>Fittings, furnishings and equipment included in embodied carbon assessment</v>
          </cell>
        </row>
        <row r="946">
          <cell r="B946" t="str">
            <v>Fixed plant acoustic criteria _ day</v>
          </cell>
          <cell r="K946" t="str">
            <v>dBL (Aeq, 15min)</v>
          </cell>
        </row>
        <row r="947">
          <cell r="B947" t="str">
            <v>Fixed plant acoustic criteria _ night</v>
          </cell>
          <cell r="K947" t="str">
            <v>dBL (Aeq, 1hr)</v>
          </cell>
        </row>
        <row r="948">
          <cell r="B948" t="str">
            <v>Flexural strength</v>
          </cell>
          <cell r="K948" t="str">
            <v>MPa</v>
          </cell>
        </row>
        <row r="949">
          <cell r="B949" t="str">
            <v>Flood level</v>
          </cell>
          <cell r="K949" t="str">
            <v>mm</v>
          </cell>
        </row>
        <row r="950">
          <cell r="B950" t="str">
            <v>Flood protection requirement</v>
          </cell>
        </row>
        <row r="951">
          <cell r="B951" t="str">
            <v>Flood risk</v>
          </cell>
          <cell r="K951" t="str">
            <v>high/medium/low</v>
          </cell>
        </row>
        <row r="952">
          <cell r="B952" t="str">
            <v>Flood risk from surface water</v>
          </cell>
        </row>
        <row r="953">
          <cell r="B953" t="str">
            <v>Flood risk origins</v>
          </cell>
        </row>
        <row r="954">
          <cell r="B954" t="str">
            <v>Floor box outlet required</v>
          </cell>
        </row>
        <row r="955">
          <cell r="B955" t="str">
            <v>Floor finishes included in embodied carbon assessment</v>
          </cell>
        </row>
        <row r="956">
          <cell r="B956" t="str">
            <v>Floor grommet outlet required</v>
          </cell>
        </row>
        <row r="957">
          <cell r="B957" t="str">
            <v>Floor gulley required</v>
          </cell>
        </row>
        <row r="958">
          <cell r="B958" t="str">
            <v>Floor height</v>
          </cell>
          <cell r="K958" t="str">
            <v>mm</v>
          </cell>
        </row>
        <row r="959">
          <cell r="B959" t="str">
            <v>Floor services zone depth</v>
          </cell>
          <cell r="K959" t="str">
            <v>mm</v>
          </cell>
        </row>
        <row r="960">
          <cell r="B960" t="str">
            <v>Floor space factor</v>
          </cell>
        </row>
        <row r="961">
          <cell r="B961" t="str">
            <v>Floor to floor height</v>
          </cell>
          <cell r="K961" t="str">
            <v>m</v>
          </cell>
        </row>
        <row r="962">
          <cell r="B962" t="str">
            <v>Floor void height</v>
          </cell>
          <cell r="K962" t="str">
            <v>mm</v>
          </cell>
        </row>
        <row r="963">
          <cell r="B963" t="str">
            <v>Flow rate</v>
          </cell>
          <cell r="K963" t="str">
            <v>kg/s</v>
          </cell>
        </row>
        <row r="964">
          <cell r="B964" t="str">
            <v>Flow rate peaking factor</v>
          </cell>
        </row>
        <row r="965">
          <cell r="B965" t="str">
            <v>Flow rate _ winter</v>
          </cell>
          <cell r="K965" t="str">
            <v>kg/s</v>
          </cell>
        </row>
        <row r="966">
          <cell r="B966" t="str">
            <v>Flow velocity</v>
          </cell>
          <cell r="K966" t="str">
            <v>m/s</v>
          </cell>
        </row>
        <row r="967">
          <cell r="B967" t="str">
            <v>Flue connection diameter</v>
          </cell>
          <cell r="K967" t="str">
            <v>mm</v>
          </cell>
        </row>
        <row r="968">
          <cell r="B968" t="str">
            <v>Flue dry bulb air temperature</v>
          </cell>
          <cell r="K968" t="str">
            <v>°C</v>
          </cell>
        </row>
        <row r="969">
          <cell r="B969" t="str">
            <v>Flue type</v>
          </cell>
        </row>
        <row r="970">
          <cell r="B970" t="str">
            <v>Fluid type</v>
          </cell>
        </row>
        <row r="971">
          <cell r="B971" t="str">
            <v>Footprint area</v>
          </cell>
          <cell r="K971" t="str">
            <v>m²</v>
          </cell>
        </row>
        <row r="972">
          <cell r="B972" t="str">
            <v>Footprint of fire compartment</v>
          </cell>
          <cell r="K972" t="str">
            <v>m²</v>
          </cell>
        </row>
        <row r="973">
          <cell r="B973" t="str">
            <v>Force _ axis x</v>
          </cell>
          <cell r="K973" t="str">
            <v>kN</v>
          </cell>
        </row>
        <row r="974">
          <cell r="B974" t="str">
            <v>Force _ axis y</v>
          </cell>
          <cell r="K974" t="str">
            <v>kN</v>
          </cell>
        </row>
        <row r="975">
          <cell r="B975" t="str">
            <v>Force _ axis z</v>
          </cell>
          <cell r="K975" t="str">
            <v>kN</v>
          </cell>
        </row>
        <row r="976">
          <cell r="B976" t="str">
            <v>Force _ axis xx</v>
          </cell>
          <cell r="K976" t="str">
            <v>kN</v>
          </cell>
        </row>
        <row r="977">
          <cell r="B977" t="str">
            <v>Force _ axis xy</v>
          </cell>
          <cell r="K977" t="str">
            <v>kN</v>
          </cell>
        </row>
        <row r="978">
          <cell r="B978" t="str">
            <v>Force _ axis yy</v>
          </cell>
          <cell r="K978" t="str">
            <v>kN</v>
          </cell>
        </row>
        <row r="979">
          <cell r="B979" t="str">
            <v>Form</v>
          </cell>
        </row>
        <row r="980">
          <cell r="B980" t="str">
            <v>Foundation included in embodied carbon assessment</v>
          </cell>
        </row>
        <row r="981">
          <cell r="B981" t="str">
            <v>Foundation name</v>
          </cell>
        </row>
        <row r="982">
          <cell r="B982" t="str">
            <v>Foundation type</v>
          </cell>
        </row>
        <row r="983">
          <cell r="B983" t="str">
            <v>Fraction of Cooling Load Met by LZC</v>
          </cell>
          <cell r="K983" t="str">
            <v>%</v>
          </cell>
        </row>
        <row r="984">
          <cell r="B984" t="str">
            <v>Fraction of Heating Load Met by LZC</v>
          </cell>
          <cell r="K984" t="str">
            <v>%</v>
          </cell>
        </row>
        <row r="985">
          <cell r="B985" t="str">
            <v>Frame included in embodied carbon assessment</v>
          </cell>
        </row>
        <row r="986">
          <cell r="B986" t="str">
            <v>Frame shear ratio _ axis x</v>
          </cell>
        </row>
        <row r="987">
          <cell r="B987" t="str">
            <v>Frame shear ratio _ axis y</v>
          </cell>
        </row>
        <row r="988">
          <cell r="B988" t="str">
            <v>Free area</v>
          </cell>
          <cell r="K988" t="str">
            <v>mm²</v>
          </cell>
        </row>
        <row r="989">
          <cell r="B989" t="str">
            <v>Freeboard</v>
          </cell>
          <cell r="K989" t="str">
            <v>mm</v>
          </cell>
        </row>
        <row r="990">
          <cell r="B990" t="str">
            <v>Free cooling assessment</v>
          </cell>
        </row>
        <row r="991">
          <cell r="B991" t="str">
            <v>Free standing crash barrier required</v>
          </cell>
        </row>
        <row r="992">
          <cell r="B992" t="str">
            <v>Frequency</v>
          </cell>
          <cell r="K992" t="str">
            <v>Hz</v>
          </cell>
        </row>
        <row r="993">
          <cell r="B993" t="str">
            <v>Fresh air flow rate</v>
          </cell>
          <cell r="K993" t="str">
            <v>l/s</v>
          </cell>
        </row>
        <row r="994">
          <cell r="B994" t="str">
            <v>Fresh air flow rate per area</v>
          </cell>
          <cell r="K994" t="str">
            <v>l/s/m²</v>
          </cell>
        </row>
        <row r="995">
          <cell r="B995" t="str">
            <v>Fresh air flow rate per person</v>
          </cell>
          <cell r="K995" t="str">
            <v>l/s/person</v>
          </cell>
        </row>
        <row r="996">
          <cell r="B996" t="str">
            <v>Friction factor co-efficient</v>
          </cell>
        </row>
        <row r="997">
          <cell r="B997" t="str">
            <v>Front of house area to back of house area ratio</v>
          </cell>
          <cell r="K997" t="str">
            <v>m²</v>
          </cell>
        </row>
        <row r="998">
          <cell r="B998" t="str">
            <v>Fuel</v>
          </cell>
        </row>
        <row r="999">
          <cell r="B999" t="str">
            <v>Fuel carbon factor</v>
          </cell>
          <cell r="K999" t="str">
            <v>kgCO2e/kWh</v>
          </cell>
        </row>
        <row r="1000">
          <cell r="B1000" t="str">
            <v>Fuel connection type</v>
          </cell>
        </row>
        <row r="1001">
          <cell r="B1001" t="str">
            <v>Fuel cost</v>
          </cell>
          <cell r="K1001" t="str">
            <v>£/tonne</v>
          </cell>
        </row>
        <row r="1002">
          <cell r="B1002" t="str">
            <v>Fuel cost per energy</v>
          </cell>
          <cell r="K1002" t="str">
            <v>£/kWh</v>
          </cell>
        </row>
        <row r="1003">
          <cell r="B1003" t="str">
            <v>Fuel flow rate</v>
          </cell>
          <cell r="K1003" t="str">
            <v>l/s</v>
          </cell>
        </row>
        <row r="1004">
          <cell r="B1004" t="str">
            <v>Fuel pipe connection diameter</v>
          </cell>
          <cell r="K1004" t="str">
            <v>mm</v>
          </cell>
        </row>
        <row r="1005">
          <cell r="B1005" t="str">
            <v>Fuel pressure</v>
          </cell>
          <cell r="K1005" t="str">
            <v>Pa</v>
          </cell>
        </row>
        <row r="1006">
          <cell r="B1006" t="str">
            <v>Fuel tank storage hours</v>
          </cell>
          <cell r="K1006" t="str">
            <v>hours</v>
          </cell>
        </row>
        <row r="1007">
          <cell r="B1007" t="str">
            <v>Full geotechnical report name and date</v>
          </cell>
        </row>
        <row r="1008">
          <cell r="B1008" t="str">
            <v>Full letterbox area in X direction</v>
          </cell>
          <cell r="K1008" t="str">
            <v>cells²</v>
          </cell>
        </row>
        <row r="1009">
          <cell r="B1009" t="str">
            <v>Full letterbox area in Y direction</v>
          </cell>
          <cell r="K1009" t="str">
            <v>cells²</v>
          </cell>
        </row>
        <row r="1010">
          <cell r="B1010" t="str">
            <v>Full letterbox width in X direction</v>
          </cell>
          <cell r="K1010" t="str">
            <v>cells</v>
          </cell>
        </row>
        <row r="1011">
          <cell r="B1011" t="str">
            <v>Full letterbox width in Y direction</v>
          </cell>
          <cell r="K1011" t="str">
            <v>cells</v>
          </cell>
        </row>
        <row r="1012">
          <cell r="B1012" t="str">
            <v>Full load operating temperature</v>
          </cell>
          <cell r="K1012" t="str">
            <v>°F</v>
          </cell>
        </row>
        <row r="1013">
          <cell r="B1013" t="str">
            <v>Fundamental basic wind velocity</v>
          </cell>
          <cell r="K1013" t="str">
            <v>m/s</v>
          </cell>
        </row>
        <row r="1014">
          <cell r="B1014" t="str">
            <v>Funder name</v>
          </cell>
        </row>
        <row r="1015">
          <cell r="B1015" t="str">
            <v>Fused connection unit outlet required</v>
          </cell>
        </row>
        <row r="1016">
          <cell r="B1016" t="str">
            <v>Future climate scenario 20 years</v>
          </cell>
        </row>
        <row r="1017">
          <cell r="B1017" t="str">
            <v>Future climate scenario 50 years</v>
          </cell>
        </row>
        <row r="1018">
          <cell r="B1018" t="str">
            <v>Future electricity carbon factor</v>
          </cell>
          <cell r="K1018" t="str">
            <v>kgCO2e/kWh</v>
          </cell>
        </row>
        <row r="1019">
          <cell r="B1019" t="str">
            <v>Gas carbon factor</v>
          </cell>
          <cell r="K1019" t="str">
            <v>kgCO2e/kWh</v>
          </cell>
        </row>
        <row r="1020">
          <cell r="B1020" t="str">
            <v>Gas CO2 emissions</v>
          </cell>
          <cell r="K1020" t="str">
            <v>kgCO2</v>
          </cell>
        </row>
        <row r="1021">
          <cell r="B1021" t="str">
            <v>Gas cost</v>
          </cell>
          <cell r="K1021" t="str">
            <v>p/kWh</v>
          </cell>
        </row>
        <row r="1022">
          <cell r="B1022" t="str">
            <v>Gas scavenging system heat input</v>
          </cell>
          <cell r="K1022" t="str">
            <v>W</v>
          </cell>
        </row>
        <row r="1023">
          <cell r="B1023" t="str">
            <v>Gas system requirement</v>
          </cell>
        </row>
        <row r="1024">
          <cell r="B1024" t="str">
            <v>Gate operational for vehicles</v>
          </cell>
        </row>
        <row r="1025">
          <cell r="B1025" t="str">
            <v>General electrical diversity</v>
          </cell>
        </row>
        <row r="1026">
          <cell r="B1026" t="str">
            <v>General electrical load density</v>
          </cell>
          <cell r="K1026" t="str">
            <v>W/m²</v>
          </cell>
        </row>
        <row r="1027">
          <cell r="B1027" t="str">
            <v>General services load</v>
          </cell>
          <cell r="K1027" t="str">
            <v>N/mm²</v>
          </cell>
        </row>
        <row r="1028">
          <cell r="B1028" t="str">
            <v>Generic name of geotechnical reports</v>
          </cell>
        </row>
        <row r="1029">
          <cell r="B1029" t="str">
            <v>Geometry reference Point</v>
          </cell>
        </row>
        <row r="1030">
          <cell r="B1030" t="str">
            <v>Geotechnical engineer</v>
          </cell>
        </row>
        <row r="1031">
          <cell r="B1031" t="str">
            <v>Glass Transmission Factor</v>
          </cell>
        </row>
        <row r="1032">
          <cell r="B1032" t="str">
            <v>Glazing Area</v>
          </cell>
          <cell r="K1032" t="str">
            <v>m²</v>
          </cell>
        </row>
        <row r="1033">
          <cell r="B1033" t="str">
            <v>Glazing ratio</v>
          </cell>
          <cell r="K1033" t="str">
            <v>%</v>
          </cell>
        </row>
        <row r="1034">
          <cell r="B1034" t="str">
            <v>Global net load factor</v>
          </cell>
        </row>
        <row r="1035">
          <cell r="B1035" t="str">
            <v>Global net load tolerance</v>
          </cell>
        </row>
        <row r="1036">
          <cell r="B1036" t="str">
            <v>Global net range to instance factor</v>
          </cell>
        </row>
        <row r="1037">
          <cell r="B1037" t="str">
            <v>GLO reference ID</v>
          </cell>
        </row>
        <row r="1038">
          <cell r="B1038" t="str">
            <v>Glycol percentage</v>
          </cell>
          <cell r="K1038" t="str">
            <v>%</v>
          </cell>
        </row>
        <row r="1039">
          <cell r="B1039" t="str">
            <v>Glycol type</v>
          </cell>
        </row>
        <row r="1040">
          <cell r="B1040" t="str">
            <v>Grade</v>
          </cell>
        </row>
        <row r="1041">
          <cell r="B1041" t="str">
            <v>Grade compensation (per degree of curvature)</v>
          </cell>
          <cell r="K1041" t="str">
            <v>%</v>
          </cell>
        </row>
        <row r="1042">
          <cell r="B1042" t="str">
            <v>Grade final filters</v>
          </cell>
        </row>
        <row r="1043">
          <cell r="B1043" t="str">
            <v>Grade of pre filters</v>
          </cell>
        </row>
        <row r="1044">
          <cell r="B1044" t="str">
            <v>Gravity</v>
          </cell>
          <cell r="K1044" t="str">
            <v>m/s²</v>
          </cell>
        </row>
        <row r="1045">
          <cell r="B1045" t="str">
            <v>Gravity factor</v>
          </cell>
        </row>
        <row r="1046">
          <cell r="B1046" t="str">
            <v>Gravity load _ dead load</v>
          </cell>
          <cell r="K1046" t="str">
            <v>kPa</v>
          </cell>
        </row>
        <row r="1047">
          <cell r="B1047" t="str">
            <v>Gravity load _ live load</v>
          </cell>
          <cell r="K1047" t="str">
            <v>kPa</v>
          </cell>
        </row>
        <row r="1048">
          <cell r="B1048" t="str">
            <v>Gravity system</v>
          </cell>
        </row>
        <row r="1049">
          <cell r="B1049" t="str">
            <v>Grease traps required</v>
          </cell>
        </row>
        <row r="1050">
          <cell r="B1050" t="str">
            <v>Green bridge</v>
          </cell>
        </row>
        <row r="1051">
          <cell r="B1051" t="str">
            <v>Green provision</v>
          </cell>
        </row>
        <row r="1052">
          <cell r="B1052" t="str">
            <v>Grid bracing intersection direction X</v>
          </cell>
          <cell r="K1052" t="str">
            <v>cells</v>
          </cell>
        </row>
        <row r="1053">
          <cell r="B1053" t="str">
            <v>Grid bracing intersection direction Y</v>
          </cell>
          <cell r="K1053" t="str">
            <v>cells</v>
          </cell>
        </row>
        <row r="1054">
          <cell r="B1054" t="str">
            <v>Grid geometry created from text file</v>
          </cell>
        </row>
        <row r="1055">
          <cell r="B1055" t="str">
            <v>Grid system</v>
          </cell>
        </row>
        <row r="1056">
          <cell r="B1056" t="str">
            <v>Gross calorific value</v>
          </cell>
          <cell r="K1056" t="str">
            <v>J/g</v>
          </cell>
        </row>
        <row r="1057">
          <cell r="B1057" t="str">
            <v>Gross cross sectional area</v>
          </cell>
          <cell r="K1057" t="str">
            <v>mm²</v>
          </cell>
        </row>
        <row r="1058">
          <cell r="B1058" t="str">
            <v>Gross economic site area</v>
          </cell>
          <cell r="K1058" t="str">
            <v>m²</v>
          </cell>
        </row>
        <row r="1059">
          <cell r="B1059" t="str">
            <v>Gross façade area</v>
          </cell>
          <cell r="K1059" t="str">
            <v>m²</v>
          </cell>
        </row>
        <row r="1060">
          <cell r="B1060" t="str">
            <v>Gross floor area</v>
          </cell>
          <cell r="K1060" t="str">
            <v>m²</v>
          </cell>
        </row>
        <row r="1061">
          <cell r="B1061" t="str">
            <v>Gross hotel floor area</v>
          </cell>
          <cell r="K1061" t="str">
            <v>m²</v>
          </cell>
        </row>
        <row r="1062">
          <cell r="B1062" t="str">
            <v>Gross internal floor area</v>
          </cell>
          <cell r="K1062" t="str">
            <v>m²</v>
          </cell>
        </row>
        <row r="1063">
          <cell r="B1063" t="str">
            <v>Gross office floor area</v>
          </cell>
          <cell r="K1063" t="str">
            <v>m²</v>
          </cell>
        </row>
        <row r="1064">
          <cell r="B1064" t="str">
            <v>Gross open space area</v>
          </cell>
          <cell r="K1064" t="str">
            <v>m²</v>
          </cell>
        </row>
        <row r="1065">
          <cell r="B1065" t="str">
            <v>Gross other site area</v>
          </cell>
          <cell r="K1065" t="str">
            <v>m²</v>
          </cell>
        </row>
        <row r="1066">
          <cell r="B1066" t="str">
            <v>Gross public facilities site area</v>
          </cell>
          <cell r="K1066" t="str">
            <v>m²</v>
          </cell>
        </row>
        <row r="1067">
          <cell r="B1067" t="str">
            <v>Gross residential site area</v>
          </cell>
          <cell r="K1067" t="str">
            <v>m²</v>
          </cell>
        </row>
        <row r="1068">
          <cell r="B1068" t="str">
            <v>Gross retail floor area</v>
          </cell>
          <cell r="K1068" t="str">
            <v>m²</v>
          </cell>
        </row>
        <row r="1069">
          <cell r="B1069" t="str">
            <v>Gross site area</v>
          </cell>
          <cell r="K1069" t="str">
            <v>m²</v>
          </cell>
        </row>
        <row r="1070">
          <cell r="B1070" t="str">
            <v>Ground back thickness</v>
          </cell>
          <cell r="K1070" t="str">
            <v>in</v>
          </cell>
        </row>
        <row r="1071">
          <cell r="B1071" t="str">
            <v>Ground bar width</v>
          </cell>
          <cell r="K1071" t="str">
            <v>in</v>
          </cell>
        </row>
        <row r="1072">
          <cell r="B1072" t="str">
            <v>Ground bus to equipment resistance</v>
          </cell>
          <cell r="K1072" t="str">
            <v>W</v>
          </cell>
        </row>
        <row r="1073">
          <cell r="B1073" t="str">
            <v>Grounding required</v>
          </cell>
        </row>
        <row r="1074">
          <cell r="B1074" t="str">
            <v>Ground surface type</v>
          </cell>
        </row>
        <row r="1075">
          <cell r="B1075" t="str">
            <v>Ground water elevation</v>
          </cell>
          <cell r="K1075" t="str">
            <v>Ft</v>
          </cell>
        </row>
        <row r="1076">
          <cell r="B1076" t="str">
            <v>Groundwater infiltration</v>
          </cell>
          <cell r="K1076" t="str">
            <v>l/s</v>
          </cell>
        </row>
        <row r="1077">
          <cell r="B1077" t="str">
            <v>Group</v>
          </cell>
        </row>
        <row r="1078">
          <cell r="B1078" t="str">
            <v>GSA grid load cells 2D property</v>
          </cell>
          <cell r="K1078" t="str">
            <v>Pa</v>
          </cell>
        </row>
        <row r="1079">
          <cell r="B1079" t="str">
            <v>GSA version</v>
          </cell>
        </row>
        <row r="1080">
          <cell r="B1080" t="str">
            <v>G-value _ maximum</v>
          </cell>
        </row>
        <row r="1081">
          <cell r="B1081" t="str">
            <v>Half letterbox area direction X</v>
          </cell>
          <cell r="K1081" t="str">
            <v>cells</v>
          </cell>
        </row>
        <row r="1082">
          <cell r="B1082" t="str">
            <v>Half letterbox area direction Y</v>
          </cell>
          <cell r="K1082" t="str">
            <v>cells</v>
          </cell>
        </row>
        <row r="1083">
          <cell r="B1083" t="str">
            <v>Half letterbox area in X direction</v>
          </cell>
          <cell r="K1083" t="str">
            <v>cells²</v>
          </cell>
        </row>
        <row r="1084">
          <cell r="B1084" t="str">
            <v>Half letterbox area in Y direction</v>
          </cell>
          <cell r="K1084" t="str">
            <v>cells²</v>
          </cell>
        </row>
        <row r="1085">
          <cell r="B1085" t="str">
            <v>Half letterbox range direction X</v>
          </cell>
          <cell r="K1085" t="str">
            <v>bots</v>
          </cell>
        </row>
        <row r="1086">
          <cell r="B1086" t="str">
            <v>Half letterbox range direction Y</v>
          </cell>
          <cell r="K1086" t="str">
            <v>bots</v>
          </cell>
        </row>
        <row r="1087">
          <cell r="B1087" t="str">
            <v>Half letterbox width direction X</v>
          </cell>
          <cell r="K1087" t="str">
            <v>cells</v>
          </cell>
        </row>
        <row r="1088">
          <cell r="B1088" t="str">
            <v>Half letterbox width direction Y</v>
          </cell>
          <cell r="K1088" t="str">
            <v>cells</v>
          </cell>
        </row>
        <row r="1089">
          <cell r="B1089" t="str">
            <v>Half letterbox width in X direction</v>
          </cell>
          <cell r="K1089" t="str">
            <v>cells</v>
          </cell>
        </row>
        <row r="1090">
          <cell r="B1090" t="str">
            <v>Half letterbox width in Y direction</v>
          </cell>
          <cell r="K1090" t="str">
            <v>cells</v>
          </cell>
        </row>
        <row r="1091">
          <cell r="B1091" t="str">
            <v>Has drainage hole</v>
          </cell>
        </row>
        <row r="1092">
          <cell r="B1092" t="str">
            <v>Hazard (reason for asset)</v>
          </cell>
        </row>
        <row r="1093">
          <cell r="B1093" t="str">
            <v>Head</v>
          </cell>
          <cell r="K1093" t="str">
            <v>m</v>
          </cell>
        </row>
        <row r="1094">
          <cell r="B1094" t="str">
            <v>Health and safety code</v>
          </cell>
        </row>
        <row r="1095">
          <cell r="B1095" t="str">
            <v>Heal width</v>
          </cell>
          <cell r="K1095" t="str">
            <v>mm</v>
          </cell>
        </row>
        <row r="1096">
          <cell r="B1096" t="str">
            <v>Heat exchanger tube material</v>
          </cell>
        </row>
        <row r="1097">
          <cell r="B1097" t="str">
            <v>Heat exchanger type</v>
          </cell>
        </row>
        <row r="1098">
          <cell r="B1098" t="str">
            <v>Heat gain</v>
          </cell>
          <cell r="K1098" t="str">
            <v>W</v>
          </cell>
        </row>
        <row r="1099">
          <cell r="B1099" t="str">
            <v xml:space="preserve">Heat gain </v>
          </cell>
          <cell r="K1099" t="str">
            <v>W</v>
          </cell>
        </row>
        <row r="1100">
          <cell r="B1100" t="str">
            <v>Heating coil load _ summer</v>
          </cell>
          <cell r="K1100" t="str">
            <v>kW</v>
          </cell>
        </row>
        <row r="1101">
          <cell r="B1101" t="str">
            <v>Heating coil load _ winter</v>
          </cell>
          <cell r="K1101" t="str">
            <v>kW</v>
          </cell>
        </row>
        <row r="1102">
          <cell r="B1102" t="str">
            <v>Heating energy met by technology as a percentage of annual heating load</v>
          </cell>
          <cell r="K1102" t="str">
            <v>%</v>
          </cell>
        </row>
        <row r="1103">
          <cell r="B1103" t="str">
            <v>Heating energy source</v>
          </cell>
        </row>
        <row r="1104">
          <cell r="B1104" t="str">
            <v>Heating load</v>
          </cell>
          <cell r="K1104" t="str">
            <v>kW</v>
          </cell>
        </row>
        <row r="1105">
          <cell r="B1105" t="str">
            <v>Heating load benchmark</v>
          </cell>
          <cell r="K1105" t="str">
            <v>kW/m²</v>
          </cell>
        </row>
        <row r="1106">
          <cell r="B1106" t="str">
            <v>Heating load density</v>
          </cell>
          <cell r="K1106" t="str">
            <v>W/m²</v>
          </cell>
        </row>
        <row r="1107">
          <cell r="B1107" t="str">
            <v>Heating load density heat gain</v>
          </cell>
          <cell r="K1107" t="str">
            <v>W/m²</v>
          </cell>
        </row>
        <row r="1108">
          <cell r="B1108" t="str">
            <v>Heating pipe connection diameter</v>
          </cell>
          <cell r="K1108" t="str">
            <v>mm</v>
          </cell>
        </row>
        <row r="1109">
          <cell r="B1109" t="str">
            <v>Heating required</v>
          </cell>
        </row>
        <row r="1110">
          <cell r="B1110" t="str">
            <v>Heating requirement</v>
          </cell>
        </row>
        <row r="1111">
          <cell r="B1111" t="str">
            <v>Heating source efficiency</v>
          </cell>
          <cell r="K1111" t="str">
            <v>%</v>
          </cell>
        </row>
        <row r="1112">
          <cell r="B1112" t="str">
            <v>Heating system efficiency</v>
          </cell>
          <cell r="K1112" t="str">
            <v>%</v>
          </cell>
        </row>
        <row r="1113">
          <cell r="B1113" t="str">
            <v>Heating terminal type</v>
          </cell>
        </row>
        <row r="1114">
          <cell r="B1114" t="str">
            <v>Heating type</v>
          </cell>
        </row>
        <row r="1115">
          <cell r="B1115" t="str">
            <v>Heating water content</v>
          </cell>
          <cell r="K1115" t="str">
            <v>l</v>
          </cell>
        </row>
        <row r="1116">
          <cell r="B1116" t="str">
            <v>Heating water entering temperature</v>
          </cell>
          <cell r="K1116" t="str">
            <v>°C</v>
          </cell>
        </row>
        <row r="1117">
          <cell r="B1117" t="str">
            <v>Heating water flow rate</v>
          </cell>
          <cell r="K1117" t="str">
            <v>l/s</v>
          </cell>
        </row>
        <row r="1118">
          <cell r="B1118" t="str">
            <v>Heating water leaving temperature</v>
          </cell>
          <cell r="K1118" t="str">
            <v>°C</v>
          </cell>
        </row>
        <row r="1119">
          <cell r="B1119" t="str">
            <v>Heating water maximum operating pressure</v>
          </cell>
          <cell r="K1119" t="str">
            <v>Pa</v>
          </cell>
        </row>
        <row r="1120">
          <cell r="B1120" t="str">
            <v>Heating water maximum operating temperature</v>
          </cell>
          <cell r="K1120" t="str">
            <v>°C</v>
          </cell>
        </row>
        <row r="1121">
          <cell r="B1121" t="str">
            <v>Heating water minimum flow rate</v>
          </cell>
          <cell r="K1121" t="str">
            <v>l/s</v>
          </cell>
        </row>
        <row r="1122">
          <cell r="B1122" t="str">
            <v>Heating water pressure drop</v>
          </cell>
          <cell r="K1122" t="str">
            <v>Pa</v>
          </cell>
        </row>
        <row r="1123">
          <cell r="B1123" t="str">
            <v>Heating water test pressure</v>
          </cell>
          <cell r="K1123" t="str">
            <v>Pa</v>
          </cell>
        </row>
        <row r="1124">
          <cell r="B1124" t="str">
            <v>Heat output</v>
          </cell>
          <cell r="K1124" t="str">
            <v>kWh</v>
          </cell>
        </row>
        <row r="1125">
          <cell r="B1125" t="str">
            <v>Heat recovery efficiency</v>
          </cell>
          <cell r="K1125" t="str">
            <v>%</v>
          </cell>
        </row>
        <row r="1126">
          <cell r="B1126" t="str">
            <v>Heat rejection energy</v>
          </cell>
          <cell r="K1126" t="str">
            <v>kWh/m²/year</v>
          </cell>
        </row>
        <row r="1127">
          <cell r="B1127" t="str">
            <v>Heat trace requirement</v>
          </cell>
        </row>
        <row r="1128">
          <cell r="B1128" t="str">
            <v>Heat transfer coefficient a1</v>
          </cell>
          <cell r="K1128" t="str">
            <v>W/m²K</v>
          </cell>
        </row>
        <row r="1129">
          <cell r="B1129" t="str">
            <v>Height</v>
          </cell>
          <cell r="K1129" t="str">
            <v>mm</v>
          </cell>
        </row>
        <row r="1130">
          <cell r="B1130" t="str">
            <v>Height for stack _ zone A1</v>
          </cell>
        </row>
        <row r="1131">
          <cell r="B1131" t="str">
            <v>Height for stack _ zone A2</v>
          </cell>
        </row>
        <row r="1132">
          <cell r="B1132" t="str">
            <v>Height for stack _ zone A3</v>
          </cell>
        </row>
        <row r="1133">
          <cell r="B1133" t="str">
            <v>Height for stack _ zone A4</v>
          </cell>
        </row>
        <row r="1134">
          <cell r="B1134" t="str">
            <v>Height for stack _ zone A5</v>
          </cell>
        </row>
        <row r="1135">
          <cell r="B1135" t="str">
            <v>Height for stack _ zone A6</v>
          </cell>
        </row>
        <row r="1136">
          <cell r="B1136" t="str">
            <v>Height for stack _ zone A7</v>
          </cell>
        </row>
        <row r="1137">
          <cell r="B1137" t="str">
            <v>Height for stack _ zone B1</v>
          </cell>
        </row>
        <row r="1138">
          <cell r="B1138" t="str">
            <v>Height for stack _ zone B2</v>
          </cell>
        </row>
        <row r="1139">
          <cell r="B1139" t="str">
            <v>Height for stack _ zone B3</v>
          </cell>
        </row>
        <row r="1140">
          <cell r="B1140" t="str">
            <v>Height for stack _ zone B4</v>
          </cell>
        </row>
        <row r="1141">
          <cell r="B1141" t="str">
            <v>Height for stack _ zone B5</v>
          </cell>
        </row>
        <row r="1142">
          <cell r="B1142" t="str">
            <v>Height for stack _ zone B6</v>
          </cell>
        </row>
        <row r="1143">
          <cell r="B1143" t="str">
            <v>Height for stack _ zone B7</v>
          </cell>
        </row>
        <row r="1144">
          <cell r="B1144" t="str">
            <v>Height for stack _ zone C1</v>
          </cell>
        </row>
        <row r="1145">
          <cell r="B1145" t="str">
            <v>Height for stack _ zone C2</v>
          </cell>
        </row>
        <row r="1146">
          <cell r="B1146" t="str">
            <v>Height for stack _ zone C3</v>
          </cell>
        </row>
        <row r="1147">
          <cell r="B1147" t="str">
            <v>Height for stack _ zone C4</v>
          </cell>
        </row>
        <row r="1148">
          <cell r="B1148" t="str">
            <v>Height for stack _ zone C5</v>
          </cell>
        </row>
        <row r="1149">
          <cell r="B1149" t="str">
            <v>Height for stack _ zone C6</v>
          </cell>
        </row>
        <row r="1150">
          <cell r="B1150" t="str">
            <v>Height for stack _ zone C7</v>
          </cell>
        </row>
        <row r="1151">
          <cell r="B1151" t="str">
            <v>Height for stack _ zone D1</v>
          </cell>
        </row>
        <row r="1152">
          <cell r="B1152" t="str">
            <v>Height for stack _ zone D2</v>
          </cell>
        </row>
        <row r="1153">
          <cell r="B1153" t="str">
            <v>Height for stack _ zone D3</v>
          </cell>
        </row>
        <row r="1154">
          <cell r="B1154" t="str">
            <v>Height for stack _ zone D4</v>
          </cell>
        </row>
        <row r="1155">
          <cell r="B1155" t="str">
            <v>Height for stack _ zone D5</v>
          </cell>
        </row>
        <row r="1156">
          <cell r="B1156" t="str">
            <v>Height for stack _ zone D6</v>
          </cell>
        </row>
        <row r="1157">
          <cell r="B1157" t="str">
            <v>Height for stack _ zone D7</v>
          </cell>
        </row>
        <row r="1158">
          <cell r="B1158" t="str">
            <v>Height for stack _ zone E1</v>
          </cell>
        </row>
        <row r="1159">
          <cell r="B1159" t="str">
            <v>Height for stack _ zone E2</v>
          </cell>
        </row>
        <row r="1160">
          <cell r="B1160" t="str">
            <v>Height for stack _ zone E3</v>
          </cell>
        </row>
        <row r="1161">
          <cell r="B1161" t="str">
            <v>Height for stack _ zone E4</v>
          </cell>
        </row>
        <row r="1162">
          <cell r="B1162" t="str">
            <v>Height for stack _ zone E5</v>
          </cell>
        </row>
        <row r="1163">
          <cell r="B1163" t="str">
            <v>Height for stack _ zone E6</v>
          </cell>
        </row>
        <row r="1164">
          <cell r="B1164" t="str">
            <v>Height for stack _ zone E7</v>
          </cell>
        </row>
        <row r="1165">
          <cell r="B1165" t="str">
            <v>Height for stack _ zone F1</v>
          </cell>
        </row>
        <row r="1166">
          <cell r="B1166" t="str">
            <v>Height for stack _ zone F2</v>
          </cell>
        </row>
        <row r="1167">
          <cell r="B1167" t="str">
            <v>Height for stack _ zone F3</v>
          </cell>
        </row>
        <row r="1168">
          <cell r="B1168" t="str">
            <v>Height for stack _ zone F4</v>
          </cell>
        </row>
        <row r="1169">
          <cell r="B1169" t="str">
            <v>Height for stack _ zone F5</v>
          </cell>
        </row>
        <row r="1170">
          <cell r="B1170" t="str">
            <v>Height for stack _ zone F6</v>
          </cell>
        </row>
        <row r="1171">
          <cell r="B1171" t="str">
            <v>Height for stack _ zone F7</v>
          </cell>
        </row>
        <row r="1172">
          <cell r="B1172" t="str">
            <v>Height for stack _ zone G1</v>
          </cell>
        </row>
        <row r="1173">
          <cell r="B1173" t="str">
            <v>Height for stack _ zone G2</v>
          </cell>
        </row>
        <row r="1174">
          <cell r="B1174" t="str">
            <v>Height for stack _ zone G3</v>
          </cell>
        </row>
        <row r="1175">
          <cell r="B1175" t="str">
            <v>Height for stack _ zone G4</v>
          </cell>
        </row>
        <row r="1176">
          <cell r="B1176" t="str">
            <v>Height for stack _ zone G5</v>
          </cell>
        </row>
        <row r="1177">
          <cell r="B1177" t="str">
            <v>Height for stack _ zone G6</v>
          </cell>
        </row>
        <row r="1178">
          <cell r="B1178" t="str">
            <v>Height for stack _ zone G7</v>
          </cell>
        </row>
        <row r="1179">
          <cell r="B1179" t="str">
            <v>Height of bottom of core</v>
          </cell>
          <cell r="K1179" t="str">
            <v>m</v>
          </cell>
        </row>
        <row r="1180">
          <cell r="B1180" t="str">
            <v>Height of top floor of building above grade</v>
          </cell>
          <cell r="K1180" t="str">
            <v>m</v>
          </cell>
        </row>
        <row r="1181">
          <cell r="B1181" t="str">
            <v>Helipad height</v>
          </cell>
          <cell r="K1181" t="str">
            <v>m</v>
          </cell>
        </row>
        <row r="1182">
          <cell r="B1182" t="str">
            <v>Higher mode factor</v>
          </cell>
        </row>
        <row r="1183">
          <cell r="B1183" t="str">
            <v>Highest corner's incursion risk _ RINC</v>
          </cell>
        </row>
        <row r="1184">
          <cell r="B1184" t="str">
            <v>Hole location in X direction</v>
          </cell>
          <cell r="K1184" t="str">
            <v>cells</v>
          </cell>
        </row>
        <row r="1185">
          <cell r="B1185" t="str">
            <v>Hole location in Y direction</v>
          </cell>
          <cell r="K1185" t="str">
            <v>cells</v>
          </cell>
        </row>
        <row r="1186">
          <cell r="B1186" t="str">
            <v>Hole size in X direction</v>
          </cell>
          <cell r="K1186" t="str">
            <v>cells</v>
          </cell>
        </row>
        <row r="1187">
          <cell r="B1187" t="str">
            <v>Hole size in Y direction</v>
          </cell>
          <cell r="K1187" t="str">
            <v>cells</v>
          </cell>
        </row>
        <row r="1188">
          <cell r="B1188" t="str">
            <v>Home base rate rate</v>
          </cell>
          <cell r="K1188" t="str">
            <v>£/hour</v>
          </cell>
        </row>
        <row r="1189">
          <cell r="B1189" t="str">
            <v>Horizontal clearance</v>
          </cell>
          <cell r="K1189" t="str">
            <v>Ft</v>
          </cell>
        </row>
        <row r="1190">
          <cell r="B1190" t="str">
            <v>Horizontal curve radius</v>
          </cell>
          <cell r="K1190" t="str">
            <v>m</v>
          </cell>
        </row>
        <row r="1191">
          <cell r="B1191" t="str">
            <v>Horizontal curve superelevation</v>
          </cell>
          <cell r="K1191" t="str">
            <v>%</v>
          </cell>
        </row>
        <row r="1192">
          <cell r="B1192" t="str">
            <v>Horizontal drained Young's Modulus</v>
          </cell>
          <cell r="K1192" t="str">
            <v>MPa</v>
          </cell>
        </row>
        <row r="1193">
          <cell r="B1193" t="str">
            <v>Horizontal dynamic amplification factor</v>
          </cell>
        </row>
        <row r="1194">
          <cell r="B1194" t="str">
            <v>Horizontal Illuminance level_calculated_average</v>
          </cell>
          <cell r="K1194" t="str">
            <v>FC</v>
          </cell>
        </row>
        <row r="1195">
          <cell r="B1195" t="str">
            <v>Horizontal Illuminance level_calculated emergency_average</v>
          </cell>
          <cell r="K1195" t="str">
            <v>FC</v>
          </cell>
        </row>
        <row r="1196">
          <cell r="B1196" t="str">
            <v>Horizontal Illuminance level_calculated emergency_maximum</v>
          </cell>
          <cell r="K1196" t="str">
            <v>FC</v>
          </cell>
        </row>
        <row r="1197">
          <cell r="B1197" t="str">
            <v>Horizontal Illuminance level_calculated emergency_minimum</v>
          </cell>
          <cell r="K1197" t="str">
            <v>FC</v>
          </cell>
        </row>
        <row r="1198">
          <cell r="B1198" t="str">
            <v>Horizontal Illuminance level_calculated_maximum</v>
          </cell>
          <cell r="K1198" t="str">
            <v>FC</v>
          </cell>
        </row>
        <row r="1199">
          <cell r="B1199" t="str">
            <v>Horizontal Illuminance level_calculated_minimum</v>
          </cell>
          <cell r="K1199" t="str">
            <v>FC</v>
          </cell>
        </row>
        <row r="1200">
          <cell r="B1200" t="str">
            <v>Horizontal illuminance level_emergency</v>
          </cell>
          <cell r="K1200" t="str">
            <v>FC</v>
          </cell>
        </row>
        <row r="1201">
          <cell r="B1201" t="str">
            <v>Horizontal illuminance level_maximum</v>
          </cell>
          <cell r="K1201" t="str">
            <v>FC</v>
          </cell>
        </row>
        <row r="1202">
          <cell r="B1202" t="str">
            <v>Horizontal Illuminance level _ maximum</v>
          </cell>
          <cell r="K1202" t="str">
            <v>FC</v>
          </cell>
        </row>
        <row r="1203">
          <cell r="B1203" t="str">
            <v>Horizontal illuminance level_minimum</v>
          </cell>
          <cell r="K1203" t="str">
            <v>FC</v>
          </cell>
        </row>
        <row r="1204">
          <cell r="B1204" t="str">
            <v>Horizontal Illuminance level _ minimum</v>
          </cell>
          <cell r="K1204" t="str">
            <v>FC</v>
          </cell>
        </row>
        <row r="1205">
          <cell r="B1205" t="str">
            <v>Horizontal length of diagonal</v>
          </cell>
          <cell r="K1205" t="str">
            <v>m</v>
          </cell>
        </row>
        <row r="1206">
          <cell r="B1206" t="str">
            <v>Horizontal light level uniformity ratio</v>
          </cell>
        </row>
        <row r="1207">
          <cell r="B1207" t="str">
            <v>Horizontal light level uniformity ratio_emergency</v>
          </cell>
        </row>
        <row r="1208">
          <cell r="B1208" t="str">
            <v>Horizontal straight gradient</v>
          </cell>
          <cell r="K1208" t="str">
            <v>%</v>
          </cell>
        </row>
        <row r="1209">
          <cell r="B1209" t="str">
            <v>Horizontal undrained Young's Modulus</v>
          </cell>
          <cell r="K1209" t="str">
            <v>MPa</v>
          </cell>
        </row>
        <row r="1210">
          <cell r="B1210" t="str">
            <v>Hose bibs requirement</v>
          </cell>
        </row>
        <row r="1211">
          <cell r="B1211" t="str">
            <v>Hot water storage capacity</v>
          </cell>
          <cell r="K1211" t="str">
            <v>litres</v>
          </cell>
        </row>
        <row r="1212">
          <cell r="B1212" t="str">
            <v>Humidification requirement</v>
          </cell>
        </row>
        <row r="1213">
          <cell r="B1213" t="str">
            <v>Identity consistence testing required</v>
          </cell>
        </row>
        <row r="1214">
          <cell r="B1214" t="str">
            <v>Identity consistence testing requirements</v>
          </cell>
        </row>
        <row r="1215">
          <cell r="B1215" t="str">
            <v>Identity strength testing required</v>
          </cell>
        </row>
        <row r="1216">
          <cell r="B1216" t="str">
            <v>Identity strength testing requirements</v>
          </cell>
        </row>
        <row r="1217">
          <cell r="B1217" t="str">
            <v>Identity testing for other properties required</v>
          </cell>
        </row>
        <row r="1218">
          <cell r="B1218" t="str">
            <v>Ik rating</v>
          </cell>
        </row>
        <row r="1219">
          <cell r="B1219" t="str">
            <v>Illuminance level _ minimum</v>
          </cell>
          <cell r="K1219" t="str">
            <v>lux</v>
          </cell>
        </row>
        <row r="1220">
          <cell r="B1220" t="str">
            <v>Illuminance plane</v>
          </cell>
        </row>
        <row r="1221">
          <cell r="B1221" t="str">
            <v>Illuminance uniformity</v>
          </cell>
        </row>
        <row r="1222">
          <cell r="B1222" t="str">
            <v>Impact at scale act</v>
          </cell>
          <cell r="K1222" t="str">
            <v>Consistent Best Practice/Defining Best Practice/Compliance with existing standards and regulation</v>
          </cell>
        </row>
        <row r="1223">
          <cell r="B1223" t="str">
            <v>Impact at scale influence</v>
          </cell>
          <cell r="K1223" t="str">
            <v>Responding to the market/Influencing the market/Driving the market</v>
          </cell>
        </row>
        <row r="1224">
          <cell r="B1224" t="str">
            <v>Impact severity level (ISL)</v>
          </cell>
        </row>
        <row r="1225">
          <cell r="B1225" t="str">
            <v>Importance category</v>
          </cell>
        </row>
        <row r="1226">
          <cell r="B1226" t="str">
            <v>Importance factor</v>
          </cell>
        </row>
        <row r="1227">
          <cell r="B1227" t="str">
            <v>Imposed load</v>
          </cell>
          <cell r="K1227" t="str">
            <v>kPa</v>
          </cell>
        </row>
        <row r="1228">
          <cell r="B1228" t="str">
            <v>Imposed load density</v>
          </cell>
          <cell r="K1228" t="str">
            <v>kN/m²</v>
          </cell>
        </row>
        <row r="1229">
          <cell r="B1229" t="str">
            <v>Improve Human Health and Well-Being</v>
          </cell>
        </row>
        <row r="1230">
          <cell r="B1230" t="str">
            <v>Incoming fibre supplier</v>
          </cell>
        </row>
        <row r="1231">
          <cell r="B1231" t="str">
            <v>Incoming natural gas supplier</v>
          </cell>
        </row>
        <row r="1232">
          <cell r="B1232" t="str">
            <v>Incoming power capacity</v>
          </cell>
          <cell r="K1232" t="str">
            <v>MVA</v>
          </cell>
        </row>
        <row r="1233">
          <cell r="B1233" t="str">
            <v>Incoming power supplier</v>
          </cell>
        </row>
        <row r="1234">
          <cell r="B1234" t="str">
            <v>Incoming water supplier</v>
          </cell>
        </row>
        <row r="1235">
          <cell r="B1235" t="str">
            <v>Incursion risk &gt; 100</v>
          </cell>
        </row>
        <row r="1236">
          <cell r="B1236" t="str">
            <v>Incursion risk ranking assessment file</v>
          </cell>
        </row>
        <row r="1237">
          <cell r="B1237" t="str">
            <v>Indoor air quality category</v>
          </cell>
        </row>
        <row r="1238">
          <cell r="B1238" t="str">
            <v>Induction loop system provided</v>
          </cell>
        </row>
        <row r="1239">
          <cell r="B1239" t="str">
            <v>Infiltration</v>
          </cell>
          <cell r="K1239" t="str">
            <v>ACH</v>
          </cell>
        </row>
        <row r="1240">
          <cell r="B1240" t="str">
            <v>Information manager name</v>
          </cell>
        </row>
        <row r="1241">
          <cell r="B1241" t="str">
            <v>Information originator</v>
          </cell>
        </row>
        <row r="1242">
          <cell r="B1242" t="str">
            <v>information originator email</v>
          </cell>
        </row>
        <row r="1243">
          <cell r="B1243" t="str">
            <v>Information originator name</v>
          </cell>
        </row>
        <row r="1244">
          <cell r="B1244" t="str">
            <v>In IAN97/07 scope?</v>
          </cell>
        </row>
        <row r="1245">
          <cell r="B1245" t="str">
            <v>Inlet fluid temperature</v>
          </cell>
          <cell r="K1245" t="str">
            <v>°C</v>
          </cell>
        </row>
        <row r="1246">
          <cell r="B1246" t="str">
            <v>Inlet gratings</v>
          </cell>
        </row>
        <row r="1247">
          <cell r="B1247" t="str">
            <v>Inlet size length</v>
          </cell>
          <cell r="K1247" t="str">
            <v>in</v>
          </cell>
        </row>
        <row r="1248">
          <cell r="B1248" t="str">
            <v>Inlet size width</v>
          </cell>
          <cell r="K1248" t="str">
            <v>in</v>
          </cell>
        </row>
        <row r="1249">
          <cell r="B1249" t="str">
            <v>Inlet spacing</v>
          </cell>
          <cell r="K1249" t="str">
            <v>Ft</v>
          </cell>
        </row>
        <row r="1250">
          <cell r="B1250" t="str">
            <v>Inner pressure</v>
          </cell>
          <cell r="K1250" t="str">
            <v>kPa</v>
          </cell>
        </row>
        <row r="1251">
          <cell r="B1251" t="str">
            <v>In-plane modifier</v>
          </cell>
        </row>
        <row r="1252">
          <cell r="B1252" t="str">
            <v>Installation height requirement</v>
          </cell>
        </row>
        <row r="1253">
          <cell r="B1253" t="str">
            <v>Installed cooling capacity as a percentage of peak cooling load</v>
          </cell>
          <cell r="K1253" t="str">
            <v>%</v>
          </cell>
        </row>
        <row r="1254">
          <cell r="B1254" t="str">
            <v>Installed heating capacity as a percentage of peak heating load</v>
          </cell>
          <cell r="K1254" t="str">
            <v>%</v>
          </cell>
        </row>
        <row r="1255">
          <cell r="B1255" t="str">
            <v>Insulated</v>
          </cell>
        </row>
        <row r="1256">
          <cell r="B1256" t="str">
            <v>Insulation material</v>
          </cell>
        </row>
        <row r="1257">
          <cell r="B1257" t="str">
            <v>Insulation thickness</v>
          </cell>
          <cell r="K1257" t="str">
            <v>mm</v>
          </cell>
        </row>
        <row r="1258">
          <cell r="B1258" t="str">
            <v>Intake and exhaust shaft min distance to hazard</v>
          </cell>
          <cell r="K1258" t="str">
            <v>Ft</v>
          </cell>
        </row>
        <row r="1259">
          <cell r="B1259" t="str">
            <v>Intake and exhaust shaft min height above ground</v>
          </cell>
          <cell r="K1259" t="str">
            <v>Ft</v>
          </cell>
        </row>
        <row r="1260">
          <cell r="B1260" t="str">
            <v>Intake min distance below exhaust</v>
          </cell>
          <cell r="K1260" t="str">
            <v>Ft</v>
          </cell>
        </row>
        <row r="1261">
          <cell r="B1261" t="str">
            <v>Intake min distance to exhaust absolute</v>
          </cell>
          <cell r="K1261" t="str">
            <v>Ft</v>
          </cell>
        </row>
        <row r="1262">
          <cell r="B1262" t="str">
            <v>Integrated systems tests</v>
          </cell>
        </row>
        <row r="1263">
          <cell r="B1263" t="str">
            <v>Interface manager</v>
          </cell>
        </row>
        <row r="1264">
          <cell r="B1264" t="str">
            <v>Interface manager email</v>
          </cell>
        </row>
        <row r="1265">
          <cell r="B1265" t="str">
            <v>Interface manager name</v>
          </cell>
        </row>
        <row r="1266">
          <cell r="B1266" t="str">
            <v xml:space="preserve">Interface with access control systems </v>
          </cell>
        </row>
        <row r="1267">
          <cell r="B1267" t="str">
            <v>Interface with disabled refuge alarms</v>
          </cell>
        </row>
        <row r="1268">
          <cell r="B1268" t="str">
            <v>Interface with the vertical transportation</v>
          </cell>
        </row>
        <row r="1269">
          <cell r="B1269" t="str">
            <v>Interior lighting control type</v>
          </cell>
        </row>
        <row r="1270">
          <cell r="B1270" t="str">
            <v>Internal design temperature _ maximum</v>
          </cell>
          <cell r="K1270" t="str">
            <v>°C</v>
          </cell>
        </row>
        <row r="1271">
          <cell r="B1271" t="str">
            <v>Internal design temperature _ minimum</v>
          </cell>
          <cell r="K1271" t="str">
            <v>°C</v>
          </cell>
        </row>
        <row r="1272">
          <cell r="B1272" t="str">
            <v>Internal noise criteria</v>
          </cell>
          <cell r="K1272" t="str">
            <v>NR Level</v>
          </cell>
        </row>
        <row r="1273">
          <cell r="B1273" t="str">
            <v>Internal noise criteria _ maximum</v>
          </cell>
          <cell r="K1273" t="str">
            <v>dB</v>
          </cell>
        </row>
        <row r="1274">
          <cell r="B1274" t="str">
            <v>Internal or visible</v>
          </cell>
        </row>
        <row r="1275">
          <cell r="B1275" t="str">
            <v>Internal radius at corner</v>
          </cell>
          <cell r="K1275" t="str">
            <v>mm</v>
          </cell>
        </row>
        <row r="1276">
          <cell r="B1276" t="str">
            <v>Internal reference</v>
          </cell>
        </row>
        <row r="1277">
          <cell r="B1277" t="str">
            <v>Internal walls and partitions included in embodied carbon assessment</v>
          </cell>
        </row>
        <row r="1278">
          <cell r="B1278" t="str">
            <v xml:space="preserve">Intruder alarm provided </v>
          </cell>
        </row>
        <row r="1279">
          <cell r="B1279" t="str">
            <v>Invert elevation of gutter at the base of the sidewall range minimum</v>
          </cell>
          <cell r="K1279" t="str">
            <v>in</v>
          </cell>
        </row>
        <row r="1280">
          <cell r="B1280" t="str">
            <v>Invert type</v>
          </cell>
        </row>
        <row r="1281">
          <cell r="B1281" t="str">
            <v>Invoicee</v>
          </cell>
        </row>
        <row r="1282">
          <cell r="B1282" t="str">
            <v>Inward tilt of the vertical</v>
          </cell>
          <cell r="K1282" t="str">
            <v>°</v>
          </cell>
        </row>
        <row r="1283">
          <cell r="B1283" t="str">
            <v>Ip rating</v>
          </cell>
        </row>
        <row r="1284">
          <cell r="B1284" t="str">
            <v>Is BIM</v>
          </cell>
        </row>
        <row r="1285">
          <cell r="B1285" t="str">
            <v>Is electricity grid connection required</v>
          </cell>
        </row>
        <row r="1286">
          <cell r="B1286" t="str">
            <v>Is gas utility network connection required</v>
          </cell>
        </row>
        <row r="1287">
          <cell r="B1287" t="str">
            <v>Is insulation required</v>
          </cell>
        </row>
        <row r="1288">
          <cell r="B1288" t="str">
            <v>Is proprietary</v>
          </cell>
        </row>
        <row r="1289">
          <cell r="B1289" t="str">
            <v>Is redundant</v>
          </cell>
        </row>
        <row r="1290">
          <cell r="B1290" t="str">
            <v>Is water utility network connection required</v>
          </cell>
        </row>
        <row r="1291">
          <cell r="B1291" t="str">
            <v>Is within WLC assessment scope</v>
          </cell>
        </row>
        <row r="1292">
          <cell r="B1292" t="str">
            <v>Item keycode</v>
          </cell>
        </row>
        <row r="1293">
          <cell r="B1293" t="str">
            <v>IT load density _ targeted</v>
          </cell>
          <cell r="K1293" t="str">
            <v>kW/m²</v>
          </cell>
        </row>
        <row r="1294">
          <cell r="B1294" t="str">
            <v>IT load _ targeted</v>
          </cell>
          <cell r="K1294" t="str">
            <v>MW</v>
          </cell>
        </row>
        <row r="1295">
          <cell r="B1295" t="str">
            <v>Job number</v>
          </cell>
        </row>
        <row r="1296">
          <cell r="B1296" t="str">
            <v>Joint type</v>
          </cell>
        </row>
        <row r="1297">
          <cell r="B1297" t="str">
            <v>Junction density</v>
          </cell>
          <cell r="K1297" t="str">
            <v>High/Moderate</v>
          </cell>
        </row>
        <row r="1298">
          <cell r="B1298" t="str">
            <v>k*d integral bridge design value horizontal earth pressure coefficient for thermal expansion</v>
          </cell>
        </row>
        <row r="1299">
          <cell r="B1299" t="str">
            <v>k*d semi-integral bridge design value horizontal earth pressure coefficient for thermal expansion</v>
          </cell>
        </row>
        <row r="1300">
          <cell r="B1300" t="str">
            <v>K factor</v>
          </cell>
        </row>
        <row r="1301">
          <cell r="B1301" t="str">
            <v>K factor (lateral)</v>
          </cell>
        </row>
        <row r="1302">
          <cell r="B1302" t="str">
            <v>K factor (vertical)</v>
          </cell>
        </row>
        <row r="1303">
          <cell r="B1303" t="str">
            <v>Lamp efficiency</v>
          </cell>
          <cell r="K1303" t="str">
            <v>lm/W</v>
          </cell>
        </row>
        <row r="1304">
          <cell r="B1304" t="str">
            <v>Lamp Survival Factor</v>
          </cell>
        </row>
        <row r="1305">
          <cell r="B1305" t="str">
            <v>Land cover type</v>
          </cell>
          <cell r="K1305" t="str">
            <v>greenfield / brownfield / green belt</v>
          </cell>
        </row>
        <row r="1306">
          <cell r="B1306" t="str">
            <v>Landfill carbon factor</v>
          </cell>
          <cell r="K1306" t="str">
            <v>kgCO2e/kg</v>
          </cell>
        </row>
        <row r="1307">
          <cell r="B1307" t="str">
            <v>Landscape architect name</v>
          </cell>
        </row>
        <row r="1308">
          <cell r="B1308" t="str">
            <v>Land use type</v>
          </cell>
        </row>
        <row r="1309">
          <cell r="B1309" t="str">
            <v>Language</v>
          </cell>
        </row>
        <row r="1310">
          <cell r="B1310" t="str">
            <v>Lapping code</v>
          </cell>
        </row>
        <row r="1311">
          <cell r="B1311" t="str">
            <v>Larger elastic section modulus</v>
          </cell>
          <cell r="K1311" t="str">
            <v>mm³</v>
          </cell>
        </row>
        <row r="1312">
          <cell r="B1312" t="str">
            <v>Larger plastic section modulus</v>
          </cell>
          <cell r="K1312" t="str">
            <v>mm³</v>
          </cell>
        </row>
        <row r="1313">
          <cell r="B1313" t="str">
            <v>Last non robot load case</v>
          </cell>
        </row>
        <row r="1314">
          <cell r="B1314" t="str">
            <v>Latent heat gain _ summer</v>
          </cell>
          <cell r="K1314" t="str">
            <v>kW</v>
          </cell>
        </row>
        <row r="1315">
          <cell r="B1315" t="str">
            <v>Latent heat gain _ winter</v>
          </cell>
          <cell r="K1315" t="str">
            <v>kW</v>
          </cell>
        </row>
        <row r="1316">
          <cell r="B1316" t="str">
            <v>Lateral loading</v>
          </cell>
        </row>
        <row r="1317">
          <cell r="B1317" t="str">
            <v>Lateral system</v>
          </cell>
        </row>
        <row r="1318">
          <cell r="B1318" t="str">
            <v>Latitude</v>
          </cell>
          <cell r="K1318" t="str">
            <v>m</v>
          </cell>
        </row>
        <row r="1319">
          <cell r="B1319" t="str">
            <v>Layer identification</v>
          </cell>
        </row>
        <row r="1320">
          <cell r="B1320" t="str">
            <v>LCA calculation year</v>
          </cell>
          <cell r="K1320" t="str">
            <v>Years</v>
          </cell>
        </row>
        <row r="1321">
          <cell r="B1321" t="str">
            <v>LCA rating scheme</v>
          </cell>
        </row>
        <row r="1322">
          <cell r="B1322" t="str">
            <v>LCA review status</v>
          </cell>
        </row>
        <row r="1323">
          <cell r="B1323" t="str">
            <v>LCA study period</v>
          </cell>
          <cell r="K1323" t="str">
            <v>Years</v>
          </cell>
        </row>
        <row r="1324">
          <cell r="B1324" t="str">
            <v>LC fibre data outlet required</v>
          </cell>
        </row>
        <row r="1325">
          <cell r="B1325" t="str">
            <v>Lead time</v>
          </cell>
        </row>
        <row r="1326">
          <cell r="B1326" t="str">
            <v>Length</v>
          </cell>
          <cell r="K1326" t="str">
            <v>m</v>
          </cell>
        </row>
        <row r="1327">
          <cell r="B1327" t="str">
            <v>Length factor direction X</v>
          </cell>
        </row>
        <row r="1328">
          <cell r="B1328" t="str">
            <v>Length factor direction Y</v>
          </cell>
        </row>
        <row r="1329">
          <cell r="B1329" t="str">
            <v>Length factor in X direction</v>
          </cell>
        </row>
        <row r="1330">
          <cell r="B1330" t="str">
            <v>Length factor in Y direction</v>
          </cell>
        </row>
        <row r="1331">
          <cell r="B1331" t="str">
            <v>Length of barrier required</v>
          </cell>
          <cell r="K1331" t="str">
            <v>m</v>
          </cell>
        </row>
        <row r="1332">
          <cell r="B1332" t="str">
            <v>Letterbox area direction X</v>
          </cell>
          <cell r="K1332" t="str">
            <v>cells</v>
          </cell>
        </row>
        <row r="1333">
          <cell r="B1333" t="str">
            <v>Letterbox area direction Y</v>
          </cell>
          <cell r="K1333" t="str">
            <v>cells</v>
          </cell>
        </row>
        <row r="1334">
          <cell r="B1334" t="str">
            <v>Letterboxes sharing sign in a row</v>
          </cell>
        </row>
        <row r="1335">
          <cell r="B1335" t="str">
            <v>Letterbox width direction X</v>
          </cell>
          <cell r="K1335" t="str">
            <v>cells</v>
          </cell>
        </row>
        <row r="1336">
          <cell r="B1336" t="str">
            <v>Letterbox width direction Y</v>
          </cell>
          <cell r="K1336" t="str">
            <v>cells</v>
          </cell>
        </row>
        <row r="1337">
          <cell r="B1337" t="str">
            <v>Level 3 seismic interstorey drift _ 2475 year return period</v>
          </cell>
          <cell r="K1337" t="str">
            <v>%</v>
          </cell>
        </row>
        <row r="1338">
          <cell r="B1338" t="str">
            <v>Level A</v>
          </cell>
          <cell r="K1338" t="str">
            <v>m</v>
          </cell>
        </row>
        <row r="1339">
          <cell r="B1339" t="str">
            <v>Level B</v>
          </cell>
          <cell r="K1339" t="str">
            <v>m</v>
          </cell>
        </row>
        <row r="1340">
          <cell r="B1340" t="str">
            <v>Level C</v>
          </cell>
          <cell r="K1340" t="str">
            <v>m</v>
          </cell>
        </row>
        <row r="1341">
          <cell r="B1341" t="str">
            <v>Level C slab thickness</v>
          </cell>
          <cell r="K1341" t="str">
            <v>m</v>
          </cell>
        </row>
        <row r="1342">
          <cell r="B1342" t="str">
            <v>Level D</v>
          </cell>
          <cell r="K1342" t="str">
            <v>m</v>
          </cell>
        </row>
        <row r="1343">
          <cell r="B1343" t="str">
            <v>Level E</v>
          </cell>
          <cell r="K1343" t="str">
            <v>m</v>
          </cell>
        </row>
        <row r="1344">
          <cell r="B1344" t="str">
            <v>Life Cycle Assessment calculation tool</v>
          </cell>
        </row>
        <row r="1345">
          <cell r="B1345" t="str">
            <v xml:space="preserve">Lift lunch peak target time to destination </v>
          </cell>
          <cell r="K1345" t="str">
            <v>s</v>
          </cell>
        </row>
        <row r="1346">
          <cell r="B1346" t="str">
            <v xml:space="preserve">Lift lunch peak target waiting time </v>
          </cell>
          <cell r="K1346" t="str">
            <v>s</v>
          </cell>
        </row>
        <row r="1347">
          <cell r="B1347" t="str">
            <v>Lift size</v>
          </cell>
          <cell r="K1347" t="str">
            <v>people</v>
          </cell>
        </row>
        <row r="1348">
          <cell r="B1348" t="str">
            <v xml:space="preserve">Lift up peak target time to destination </v>
          </cell>
          <cell r="K1348" t="str">
            <v>s</v>
          </cell>
        </row>
        <row r="1349">
          <cell r="B1349" t="str">
            <v xml:space="preserve">Lift up peak target waiting time </v>
          </cell>
          <cell r="K1349" t="str">
            <v>s</v>
          </cell>
        </row>
        <row r="1350">
          <cell r="B1350" t="str">
            <v>Lighting connected load</v>
          </cell>
          <cell r="K1350" t="str">
            <v>kVA</v>
          </cell>
        </row>
        <row r="1351">
          <cell r="B1351" t="str">
            <v>Lighting control strategy</v>
          </cell>
        </row>
        <row r="1352">
          <cell r="B1352" t="str">
            <v>Lighting demand factor</v>
          </cell>
        </row>
        <row r="1353">
          <cell r="B1353" t="str">
            <v>Lighting demand load</v>
          </cell>
          <cell r="K1353" t="str">
            <v>kVA</v>
          </cell>
        </row>
        <row r="1354">
          <cell r="B1354" t="str">
            <v>Lighting designer name</v>
          </cell>
        </row>
        <row r="1355">
          <cell r="B1355" t="str">
            <v>Lighting diversity factor</v>
          </cell>
        </row>
        <row r="1356">
          <cell r="B1356" t="str">
            <v>Lighting engineer name</v>
          </cell>
        </row>
        <row r="1357">
          <cell r="B1357" t="str">
            <v>Lighting heat gain</v>
          </cell>
          <cell r="K1357" t="str">
            <v>kW</v>
          </cell>
        </row>
        <row r="1358">
          <cell r="B1358" t="str">
            <v>Lighting heat gain density</v>
          </cell>
          <cell r="K1358" t="str">
            <v>W/m²</v>
          </cell>
        </row>
        <row r="1359">
          <cell r="B1359" t="str">
            <v>Lighting load density</v>
          </cell>
          <cell r="K1359" t="str">
            <v>W/m²</v>
          </cell>
        </row>
        <row r="1360">
          <cell r="B1360" t="str">
            <v>Lighting power density</v>
          </cell>
          <cell r="K1360" t="str">
            <v>W/m²</v>
          </cell>
        </row>
        <row r="1361">
          <cell r="B1361" t="str">
            <v>Lighting power density (diversified)</v>
          </cell>
          <cell r="K1361" t="str">
            <v>W/m²</v>
          </cell>
        </row>
        <row r="1362">
          <cell r="B1362" t="str">
            <v>Lighting power diversity</v>
          </cell>
        </row>
        <row r="1363">
          <cell r="B1363" t="str">
            <v>Lighting radiant fraction</v>
          </cell>
        </row>
        <row r="1364">
          <cell r="B1364" t="str">
            <v>Lighting required</v>
          </cell>
        </row>
        <row r="1365">
          <cell r="B1365" t="str">
            <v>Lighting task uniformity</v>
          </cell>
        </row>
        <row r="1366">
          <cell r="B1366" t="str">
            <v>Lighting type</v>
          </cell>
        </row>
        <row r="1367">
          <cell r="B1367" t="str">
            <v xml:space="preserve">Lightning ground flash density </v>
          </cell>
          <cell r="K1367" t="str">
            <v>Ng</v>
          </cell>
        </row>
        <row r="1368">
          <cell r="B1368" t="str">
            <v>Lightning protection required</v>
          </cell>
        </row>
        <row r="1369">
          <cell r="B1369" t="str">
            <v>Light output ratio</v>
          </cell>
          <cell r="K1369" t="str">
            <v>%</v>
          </cell>
        </row>
        <row r="1370">
          <cell r="B1370" t="str">
            <v>Light Source Lumen Maintenance Factor</v>
          </cell>
        </row>
        <row r="1371">
          <cell r="B1371" t="str">
            <v>Light source type</v>
          </cell>
        </row>
        <row r="1372">
          <cell r="B1372" t="str">
            <v>Limiting glare rating</v>
          </cell>
        </row>
        <row r="1373">
          <cell r="B1373" t="str">
            <v>Limiting loss factor</v>
          </cell>
          <cell r="K1373" t="str">
            <v>LLF</v>
          </cell>
        </row>
        <row r="1374">
          <cell r="B1374" t="str">
            <v>Limiting moment in the flange</v>
          </cell>
          <cell r="K1374" t="str">
            <v>kNm</v>
          </cell>
        </row>
        <row r="1375">
          <cell r="B1375" t="str">
            <v>Line load</v>
          </cell>
          <cell r="K1375" t="str">
            <v>kN/m</v>
          </cell>
        </row>
        <row r="1376">
          <cell r="B1376" t="str">
            <v>Link diameter</v>
          </cell>
          <cell r="K1376" t="str">
            <v>mm</v>
          </cell>
        </row>
        <row r="1377">
          <cell r="B1377" t="str">
            <v>Link offset</v>
          </cell>
          <cell r="K1377" t="str">
            <v>mm</v>
          </cell>
        </row>
        <row r="1378">
          <cell r="B1378" t="str">
            <v>Link spacing</v>
          </cell>
          <cell r="K1378" t="str">
            <v>mm</v>
          </cell>
        </row>
        <row r="1379">
          <cell r="B1379" t="str">
            <v>List of 8 high totes 2D elements</v>
          </cell>
        </row>
        <row r="1380">
          <cell r="B1380" t="str">
            <v>List of elements in grid</v>
          </cell>
        </row>
        <row r="1381">
          <cell r="B1381" t="str">
            <v>List of elements in mezzanine</v>
          </cell>
        </row>
        <row r="1382">
          <cell r="B1382" t="str">
            <v>List of grid 1D elements</v>
          </cell>
        </row>
        <row r="1383">
          <cell r="B1383" t="str">
            <v>List of mezzanine 1D elements</v>
          </cell>
        </row>
        <row r="1384">
          <cell r="B1384" t="str">
            <v>List of mezzanine 2D elements</v>
          </cell>
        </row>
        <row r="1385">
          <cell r="B1385" t="str">
            <v>List of NHL nodes</v>
          </cell>
        </row>
        <row r="1386">
          <cell r="B1386" t="str">
            <v>List of non-tote storage 2D elements</v>
          </cell>
        </row>
        <row r="1387">
          <cell r="B1387" t="str">
            <v>Live loading base allowance</v>
          </cell>
          <cell r="K1387" t="str">
            <v>kN/m²</v>
          </cell>
        </row>
        <row r="1388">
          <cell r="B1388" t="str">
            <v>Live loading extra allowance</v>
          </cell>
          <cell r="K1388" t="str">
            <v>kN/m²</v>
          </cell>
        </row>
        <row r="1389">
          <cell r="B1389" t="str">
            <v>Live load ratio</v>
          </cell>
          <cell r="K1389" t="str">
            <v>%</v>
          </cell>
        </row>
        <row r="1390">
          <cell r="B1390" t="str">
            <v>Live load surcharge</v>
          </cell>
          <cell r="K1390" t="str">
            <v>kPa</v>
          </cell>
        </row>
        <row r="1391">
          <cell r="B1391" t="str">
            <v>Load at which the extreme fibre yields</v>
          </cell>
          <cell r="K1391" t="str">
            <v>kN</v>
          </cell>
        </row>
        <row r="1392">
          <cell r="B1392" t="str">
            <v>Load-bearing</v>
          </cell>
        </row>
        <row r="1393">
          <cell r="B1393" t="str">
            <v>Load case</v>
          </cell>
        </row>
        <row r="1394">
          <cell r="B1394" t="str">
            <v>Load combination</v>
          </cell>
        </row>
        <row r="1395">
          <cell r="B1395" t="str">
            <v>Load condition</v>
          </cell>
        </row>
        <row r="1396">
          <cell r="B1396" t="str">
            <v>Load direction</v>
          </cell>
          <cell r="K1396" t="str">
            <v>x / y / z / xx / yy / zz</v>
          </cell>
        </row>
        <row r="1397">
          <cell r="B1397" t="str">
            <v>Load duration modification factor</v>
          </cell>
        </row>
        <row r="1398">
          <cell r="B1398" t="str">
            <v>Loaded width</v>
          </cell>
          <cell r="K1398" t="str">
            <v>m</v>
          </cell>
        </row>
        <row r="1399">
          <cell r="B1399" t="str">
            <v>Load factor</v>
          </cell>
          <cell r="K1399" t="str">
            <v>%</v>
          </cell>
        </row>
        <row r="1400">
          <cell r="B1400" t="str">
            <v>Load per columns</v>
          </cell>
          <cell r="K1400" t="str">
            <v>N</v>
          </cell>
        </row>
        <row r="1401">
          <cell r="B1401" t="str">
            <v>Load per meter or load per item</v>
          </cell>
          <cell r="K1401" t="str">
            <v>N/m</v>
          </cell>
        </row>
        <row r="1402">
          <cell r="B1402" t="str">
            <v>Load type</v>
          </cell>
        </row>
        <row r="1403">
          <cell r="B1403" t="str">
            <v>Load axis</v>
          </cell>
          <cell r="K1403" t="str">
            <v>GlLocal / Local / Deformed Local</v>
          </cell>
        </row>
        <row r="1404">
          <cell r="B1404" t="str">
            <v>Load axis type</v>
          </cell>
        </row>
        <row r="1405">
          <cell r="B1405" t="str">
            <v>Load case elements</v>
          </cell>
        </row>
        <row r="1406">
          <cell r="B1406" t="str">
            <v>Load direction</v>
          </cell>
          <cell r="K1406" t="str">
            <v>x / y / z / xx / yy / zz</v>
          </cell>
        </row>
        <row r="1407">
          <cell r="B1407" t="str">
            <v>Local buckling factor for flanges</v>
          </cell>
        </row>
        <row r="1408">
          <cell r="B1408" t="str">
            <v>Local buckling force</v>
          </cell>
          <cell r="K1408" t="str">
            <v>kN</v>
          </cell>
        </row>
        <row r="1409">
          <cell r="B1409" t="str">
            <v>Local building code</v>
          </cell>
        </row>
        <row r="1410">
          <cell r="B1410" t="str">
            <v>Local electrical utility</v>
          </cell>
        </row>
        <row r="1411">
          <cell r="B1411" t="str">
            <v>Local electricity carbon factor</v>
          </cell>
          <cell r="K1411" t="str">
            <v>kgCO2e/kWh</v>
          </cell>
        </row>
        <row r="1412">
          <cell r="B1412" t="str">
            <v>Local ventilation considerations and requirements</v>
          </cell>
        </row>
        <row r="1413">
          <cell r="B1413" t="str">
            <v>Location</v>
          </cell>
        </row>
        <row r="1414">
          <cell r="B1414" t="str">
            <v>Location of concrete cover</v>
          </cell>
        </row>
        <row r="1415">
          <cell r="B1415" t="str">
            <v>Location of cooling plant</v>
          </cell>
        </row>
        <row r="1416">
          <cell r="B1416" t="str">
            <v>Location of heat generating equipment</v>
          </cell>
        </row>
        <row r="1417">
          <cell r="B1417" t="str">
            <v>Location of moment of force on bottom bars</v>
          </cell>
          <cell r="K1417" t="str">
            <v>Nm</v>
          </cell>
        </row>
        <row r="1418">
          <cell r="B1418" t="str">
            <v>Location of moment of force on top bars</v>
          </cell>
          <cell r="K1418" t="str">
            <v>Nm</v>
          </cell>
        </row>
        <row r="1419">
          <cell r="B1419" t="str">
            <v>Location of project</v>
          </cell>
        </row>
        <row r="1420">
          <cell r="B1420" t="str">
            <v>Location of shear force on bottom bars</v>
          </cell>
          <cell r="K1420" t="str">
            <v>N/mm²</v>
          </cell>
        </row>
        <row r="1421">
          <cell r="B1421" t="str">
            <v>Location of shear force on top bars</v>
          </cell>
          <cell r="K1421" t="str">
            <v>N/mm²</v>
          </cell>
        </row>
        <row r="1422">
          <cell r="B1422" t="str">
            <v>Location of torsion force on bottom bars</v>
          </cell>
          <cell r="K1422" t="str">
            <v>N/mm²</v>
          </cell>
        </row>
        <row r="1423">
          <cell r="B1423" t="str">
            <v>Location of torsion force on top bars</v>
          </cell>
          <cell r="K1423" t="str">
            <v>N/mm²</v>
          </cell>
        </row>
        <row r="1424">
          <cell r="B1424" t="str">
            <v>Location of weather station</v>
          </cell>
        </row>
        <row r="1425">
          <cell r="B1425" t="str">
            <v>Location text</v>
          </cell>
        </row>
        <row r="1426">
          <cell r="B1426" t="str">
            <v>Longitude</v>
          </cell>
          <cell r="K1426" t="str">
            <v>m</v>
          </cell>
        </row>
        <row r="1427">
          <cell r="B1427" t="str">
            <v>Long term fall in temperature</v>
          </cell>
          <cell r="K1427" t="str">
            <v>°C</v>
          </cell>
        </row>
        <row r="1428">
          <cell r="B1428" t="str">
            <v>Lowest floor construction included in embodied carbon assessment</v>
          </cell>
        </row>
        <row r="1429">
          <cell r="B1429" t="str">
            <v>Low voltage level</v>
          </cell>
          <cell r="K1429" t="str">
            <v>V</v>
          </cell>
        </row>
        <row r="1430">
          <cell r="B1430" t="str">
            <v>Luminaire Class</v>
          </cell>
        </row>
        <row r="1431">
          <cell r="B1431" t="str">
            <v>Luminaire Distribution</v>
          </cell>
        </row>
        <row r="1432">
          <cell r="B1432" t="str">
            <v>Luminaire power density</v>
          </cell>
          <cell r="K1432" t="str">
            <v>W/m²</v>
          </cell>
        </row>
        <row r="1433">
          <cell r="B1433" t="str">
            <v>Luminous flux per fixture or unit length</v>
          </cell>
        </row>
        <row r="1434">
          <cell r="B1434" t="str">
            <v>Luminous flux unit of measurement</v>
          </cell>
        </row>
        <row r="1435">
          <cell r="B1435" t="str">
            <v>Magnitude</v>
          </cell>
        </row>
        <row r="1436">
          <cell r="B1436" t="str">
            <v>Main horizontal structure</v>
          </cell>
        </row>
        <row r="1437">
          <cell r="B1437" t="str">
            <v>Maintenance access type</v>
          </cell>
        </row>
        <row r="1438">
          <cell r="B1438" t="str">
            <v>Maintenance contractor</v>
          </cell>
        </row>
        <row r="1439">
          <cell r="B1439" t="str">
            <v>Maintenance start date</v>
          </cell>
        </row>
        <row r="1440">
          <cell r="B1440" t="str">
            <v>Male to female WC ratio</v>
          </cell>
        </row>
        <row r="1441">
          <cell r="B1441" t="str">
            <v>Manufacturer</v>
          </cell>
        </row>
        <row r="1442">
          <cell r="B1442" t="str">
            <v>Manufacturer nominal heat capacity</v>
          </cell>
          <cell r="K1442" t="str">
            <v>W</v>
          </cell>
        </row>
        <row r="1443">
          <cell r="B1443" t="str">
            <v>Manufacturer reference ambient temperature</v>
          </cell>
          <cell r="K1443" t="str">
            <v>°C</v>
          </cell>
        </row>
        <row r="1444">
          <cell r="B1444" t="str">
            <v>Manufacturer reference mean surface temperature</v>
          </cell>
          <cell r="K1444" t="str">
            <v>°C</v>
          </cell>
        </row>
        <row r="1445">
          <cell r="B1445" t="str">
            <v>Mass</v>
          </cell>
          <cell r="K1445" t="str">
            <v>kg</v>
          </cell>
        </row>
        <row r="1446">
          <cell r="B1446" t="str">
            <v>Mass of waste from construction and installation</v>
          </cell>
          <cell r="K1446" t="str">
            <v>kg</v>
          </cell>
        </row>
        <row r="1447">
          <cell r="B1447" t="str">
            <v>Mass of waste from deconstruction and demolition</v>
          </cell>
          <cell r="K1447" t="str">
            <v>kg</v>
          </cell>
        </row>
        <row r="1448">
          <cell r="B1448" t="str">
            <v>Mass of waste processed for reuse, recovery or recycling</v>
          </cell>
          <cell r="K1448" t="str">
            <v>kg</v>
          </cell>
        </row>
        <row r="1449">
          <cell r="B1449" t="str">
            <v>Mass of waste sent to landfill</v>
          </cell>
          <cell r="K1449" t="str">
            <v>kg</v>
          </cell>
        </row>
        <row r="1450">
          <cell r="B1450" t="str">
            <v>Mass modifier _ axis x</v>
          </cell>
          <cell r="K1450" t="str">
            <v>kg</v>
          </cell>
        </row>
        <row r="1451">
          <cell r="B1451" t="str">
            <v>Mass modifier _ axis y</v>
          </cell>
          <cell r="K1451" t="str">
            <v>kg</v>
          </cell>
        </row>
        <row r="1452">
          <cell r="B1452" t="str">
            <v>Mass modifier _ axis z</v>
          </cell>
          <cell r="K1452" t="str">
            <v>kg</v>
          </cell>
        </row>
        <row r="1453">
          <cell r="B1453" t="str">
            <v>Match moments at beam intersections</v>
          </cell>
        </row>
        <row r="1454">
          <cell r="B1454" t="str">
            <v>Material</v>
          </cell>
        </row>
        <row r="1455">
          <cell r="B1455" t="str">
            <v>Material infill</v>
          </cell>
        </row>
        <row r="1456">
          <cell r="B1456" t="str">
            <v>Material type</v>
          </cell>
        </row>
        <row r="1457">
          <cell r="B1457" t="str">
            <v>Material volume</v>
          </cell>
          <cell r="K1457" t="str">
            <v>kg/m³</v>
          </cell>
        </row>
        <row r="1458">
          <cell r="B1458" t="str">
            <v>Material grade</v>
          </cell>
        </row>
        <row r="1459">
          <cell r="B1459" t="str">
            <v>Material name</v>
          </cell>
        </row>
        <row r="1460">
          <cell r="B1460" t="str">
            <v>Material type</v>
          </cell>
        </row>
        <row r="1461">
          <cell r="B1461" t="str">
            <v>Material volume</v>
          </cell>
          <cell r="K1461" t="str">
            <v>m³</v>
          </cell>
        </row>
        <row r="1462">
          <cell r="B1462" t="str">
            <v>Material weight</v>
          </cell>
          <cell r="K1462" t="str">
            <v>kN</v>
          </cell>
        </row>
        <row r="1463">
          <cell r="B1463" t="str">
            <v>Max bots in 2x2 or 1x4</v>
          </cell>
          <cell r="K1463" t="str">
            <v>bots</v>
          </cell>
        </row>
        <row r="1464">
          <cell r="B1464" t="str">
            <v>Max bots in 2x3</v>
          </cell>
          <cell r="K1464" t="str">
            <v>bots</v>
          </cell>
        </row>
        <row r="1465">
          <cell r="B1465" t="str">
            <v>Max bots in 2x4</v>
          </cell>
          <cell r="K1465" t="str">
            <v>bots</v>
          </cell>
        </row>
        <row r="1466">
          <cell r="B1466" t="str">
            <v>Max bots in 3x3</v>
          </cell>
          <cell r="K1466" t="str">
            <v>bots</v>
          </cell>
        </row>
        <row r="1467">
          <cell r="B1467" t="str">
            <v>Max bots in 3x4</v>
          </cell>
          <cell r="K1467" t="str">
            <v>bots</v>
          </cell>
        </row>
        <row r="1468">
          <cell r="B1468" t="str">
            <v>Max bots in 4x4</v>
          </cell>
          <cell r="K1468" t="str">
            <v>bots</v>
          </cell>
        </row>
        <row r="1469">
          <cell r="B1469" t="str">
            <v>Max bots in 4x8</v>
          </cell>
          <cell r="K1469" t="str">
            <v>bots</v>
          </cell>
        </row>
        <row r="1470">
          <cell r="B1470" t="str">
            <v>Max bots in 8x8</v>
          </cell>
          <cell r="K1470" t="str">
            <v>bots</v>
          </cell>
        </row>
        <row r="1471">
          <cell r="B1471" t="str">
            <v>Max distance between FDC and Hydrant</v>
          </cell>
          <cell r="K1471" t="str">
            <v>m</v>
          </cell>
        </row>
        <row r="1472">
          <cell r="B1472" t="str">
            <v>Max earthquake storey drift _ axis x</v>
          </cell>
        </row>
        <row r="1473">
          <cell r="B1473" t="str">
            <v>Max earthquake storey drift _ axis y</v>
          </cell>
        </row>
        <row r="1474">
          <cell r="B1474" t="str">
            <v>Maximum aggregate size</v>
          </cell>
          <cell r="K1474" t="str">
            <v>mm</v>
          </cell>
        </row>
        <row r="1475">
          <cell r="B1475" t="str">
            <v>Maximum allowable acceleration for freight</v>
          </cell>
          <cell r="K1475" t="str">
            <v>ft/sec²</v>
          </cell>
        </row>
        <row r="1476">
          <cell r="B1476" t="str">
            <v>Maximum allowable acceleration for passenger</v>
          </cell>
          <cell r="K1476" t="str">
            <v>ft/sec²</v>
          </cell>
        </row>
        <row r="1477">
          <cell r="B1477" t="str">
            <v>Maximum area of coverage by a single sprinkler</v>
          </cell>
          <cell r="K1477" t="str">
            <v>ft²</v>
          </cell>
        </row>
        <row r="1478">
          <cell r="B1478" t="str">
            <v>Maximum beam deflection under imposed load _ absolute</v>
          </cell>
          <cell r="K1478" t="str">
            <v>mm</v>
          </cell>
        </row>
        <row r="1479">
          <cell r="B1479" t="str">
            <v>Maximum beam deflection under imposed load _ relative</v>
          </cell>
          <cell r="K1479" t="str">
            <v>span/max deflection</v>
          </cell>
        </row>
        <row r="1480">
          <cell r="B1480" t="str">
            <v>Maximum beam deflection under total load _ absolute</v>
          </cell>
          <cell r="K1480" t="str">
            <v>mm</v>
          </cell>
        </row>
        <row r="1481">
          <cell r="B1481" t="str">
            <v>Maximum beam deflection under total load _ relative</v>
          </cell>
          <cell r="K1481" t="str">
            <v>span/max deflection</v>
          </cell>
        </row>
        <row r="1482">
          <cell r="B1482" t="str">
            <v>Maximum bend radius</v>
          </cell>
          <cell r="K1482" t="str">
            <v>mm</v>
          </cell>
        </row>
        <row r="1483">
          <cell r="B1483" t="str">
            <v>Maximum building sway under horizontal load _ absolute</v>
          </cell>
          <cell r="K1483" t="str">
            <v>mm</v>
          </cell>
        </row>
        <row r="1484">
          <cell r="B1484" t="str">
            <v>Maximum building sway under horizontal load _ relative</v>
          </cell>
          <cell r="K1484" t="str">
            <v>building height/max sway</v>
          </cell>
        </row>
        <row r="1485">
          <cell r="B1485" t="str">
            <v>Maximum clearance below bridge</v>
          </cell>
          <cell r="K1485" t="str">
            <v>m</v>
          </cell>
        </row>
        <row r="1486">
          <cell r="B1486" t="str">
            <v>Maximum combined stress</v>
          </cell>
          <cell r="K1486" t="str">
            <v>MPa</v>
          </cell>
        </row>
        <row r="1487">
          <cell r="B1487" t="str">
            <v>Maximum compression</v>
          </cell>
          <cell r="K1487" t="str">
            <v>kN</v>
          </cell>
        </row>
        <row r="1488">
          <cell r="B1488" t="str">
            <v>Maximum concrete strength</v>
          </cell>
          <cell r="K1488" t="str">
            <v>ksi</v>
          </cell>
        </row>
        <row r="1489">
          <cell r="B1489" t="str">
            <v>Maximum considered earthquake spectral response acceleration at 1s period</v>
          </cell>
        </row>
        <row r="1490">
          <cell r="B1490" t="str">
            <v>Maximum deflection</v>
          </cell>
          <cell r="K1490" t="str">
            <v>mm</v>
          </cell>
        </row>
        <row r="1491">
          <cell r="B1491" t="str">
            <v>Maximum demand</v>
          </cell>
          <cell r="K1491" t="str">
            <v>MW</v>
          </cell>
        </row>
        <row r="1492">
          <cell r="B1492" t="str">
            <v>Maximum demand spare capacity</v>
          </cell>
          <cell r="K1492" t="str">
            <v>%</v>
          </cell>
        </row>
        <row r="1493">
          <cell r="B1493" t="str">
            <v>Maximum element</v>
          </cell>
        </row>
        <row r="1494">
          <cell r="B1494" t="str">
            <v>Maximum flue gas NOx level</v>
          </cell>
          <cell r="K1494" t="str">
            <v>ppm</v>
          </cell>
        </row>
        <row r="1495">
          <cell r="B1495" t="str">
            <v>Maximum fuel pressure</v>
          </cell>
          <cell r="K1495" t="str">
            <v>Pa</v>
          </cell>
        </row>
        <row r="1496">
          <cell r="B1496" t="str">
            <v>Maximum gross area of a storey</v>
          </cell>
          <cell r="K1496" t="str">
            <v>m²</v>
          </cell>
        </row>
        <row r="1497">
          <cell r="B1497" t="str">
            <v>Maximum height limit</v>
          </cell>
          <cell r="K1497" t="str">
            <v>m</v>
          </cell>
        </row>
        <row r="1498">
          <cell r="B1498" t="str">
            <v>Maximum horizontal degree of curve</v>
          </cell>
          <cell r="K1498" t="str">
            <v>Dc</v>
          </cell>
        </row>
        <row r="1499">
          <cell r="B1499" t="str">
            <v>Maximum length</v>
          </cell>
          <cell r="K1499" t="str">
            <v>m</v>
          </cell>
        </row>
        <row r="1500">
          <cell r="B1500" t="str">
            <v>Maximum node</v>
          </cell>
        </row>
        <row r="1501">
          <cell r="B1501" t="str">
            <v>Maximum noise level per air terminal</v>
          </cell>
          <cell r="K1501" t="str">
            <v>dB(A)</v>
          </cell>
        </row>
        <row r="1502">
          <cell r="B1502" t="str">
            <v>Maximum number of grid cells</v>
          </cell>
          <cell r="K1502" t="str">
            <v>cells</v>
          </cell>
        </row>
        <row r="1503">
          <cell r="B1503" t="str">
            <v>Maximum operating weight</v>
          </cell>
          <cell r="K1503" t="str">
            <v>kg</v>
          </cell>
        </row>
        <row r="1504">
          <cell r="B1504" t="str">
            <v>Maximum pressure</v>
          </cell>
          <cell r="K1504" t="str">
            <v>PSIG</v>
          </cell>
        </row>
        <row r="1505">
          <cell r="B1505" t="str">
            <v>Maximum radiated sound power level at 1000hz</v>
          </cell>
          <cell r="K1505" t="str">
            <v>dB</v>
          </cell>
        </row>
        <row r="1506">
          <cell r="B1506" t="str">
            <v>Maximum radiated sound power level at 125hz</v>
          </cell>
          <cell r="K1506" t="str">
            <v>dB</v>
          </cell>
        </row>
        <row r="1507">
          <cell r="B1507" t="str">
            <v>Maximum radiated sound power level at 2000hz</v>
          </cell>
          <cell r="K1507" t="str">
            <v>dB</v>
          </cell>
        </row>
        <row r="1508">
          <cell r="B1508" t="str">
            <v>Maximum radiated sound power level at 250hz</v>
          </cell>
          <cell r="K1508" t="str">
            <v>dB</v>
          </cell>
        </row>
        <row r="1509">
          <cell r="B1509" t="str">
            <v>Maximum radiated sound power level at 4000hz</v>
          </cell>
          <cell r="K1509" t="str">
            <v>dB</v>
          </cell>
        </row>
        <row r="1510">
          <cell r="B1510" t="str">
            <v>Maximum radiated sound power level at 500hz</v>
          </cell>
          <cell r="K1510" t="str">
            <v>dB</v>
          </cell>
        </row>
        <row r="1511">
          <cell r="B1511" t="str">
            <v>Maximum radiated sound power level at 63hz</v>
          </cell>
          <cell r="K1511" t="str">
            <v>dB</v>
          </cell>
        </row>
        <row r="1512">
          <cell r="B1512" t="str">
            <v>Maximum radiated sound power level at 8000hz</v>
          </cell>
          <cell r="K1512" t="str">
            <v>dB</v>
          </cell>
        </row>
        <row r="1513">
          <cell r="B1513" t="str">
            <v>Maximum required lighting power density per 100lux</v>
          </cell>
          <cell r="K1513" t="str">
            <v>W/m² per 100lux</v>
          </cell>
        </row>
        <row r="1514">
          <cell r="B1514" t="str">
            <v>Maximum response factor</v>
          </cell>
        </row>
        <row r="1515">
          <cell r="B1515" t="str">
            <v>Maximum shear _ axis x</v>
          </cell>
          <cell r="K1515" t="str">
            <v>kN</v>
          </cell>
        </row>
        <row r="1516">
          <cell r="B1516" t="str">
            <v>Maximum shear _ axis y</v>
          </cell>
          <cell r="K1516" t="str">
            <v>kN</v>
          </cell>
        </row>
        <row r="1517">
          <cell r="B1517" t="str">
            <v>Maximum site dimension _ axis x</v>
          </cell>
          <cell r="K1517" t="str">
            <v>m</v>
          </cell>
        </row>
        <row r="1518">
          <cell r="B1518" t="str">
            <v>Maximum site dimension _ axis y</v>
          </cell>
          <cell r="K1518" t="str">
            <v>m</v>
          </cell>
        </row>
        <row r="1519">
          <cell r="B1519" t="str">
            <v>Maximum speed</v>
          </cell>
          <cell r="K1519" t="str">
            <v>km/h</v>
          </cell>
        </row>
        <row r="1520">
          <cell r="B1520" t="str">
            <v>Maximum tensile bending stress</v>
          </cell>
          <cell r="K1520" t="str">
            <v>MPa</v>
          </cell>
        </row>
        <row r="1521">
          <cell r="B1521" t="str">
            <v>Maximum uplift</v>
          </cell>
          <cell r="K1521" t="str">
            <v>kN</v>
          </cell>
        </row>
        <row r="1522">
          <cell r="B1522" t="str">
            <v>Maximum utilisation</v>
          </cell>
        </row>
        <row r="1523">
          <cell r="B1523" t="str">
            <v>Maximum velocity for fixture connections</v>
          </cell>
          <cell r="K1523" t="str">
            <v>fps</v>
          </cell>
        </row>
        <row r="1524">
          <cell r="B1524" t="str">
            <v>Maximum velocity for mains</v>
          </cell>
          <cell r="K1524" t="str">
            <v>fps</v>
          </cell>
        </row>
        <row r="1525">
          <cell r="B1525" t="str">
            <v>Maximum water-cement ratio</v>
          </cell>
        </row>
        <row r="1526">
          <cell r="B1526" t="str">
            <v>Max thermal temperature</v>
          </cell>
          <cell r="K1526" t="str">
            <v>°C</v>
          </cell>
        </row>
        <row r="1527">
          <cell r="B1527" t="str">
            <v>Max wind storey drift _ axis x</v>
          </cell>
        </row>
        <row r="1528">
          <cell r="B1528" t="str">
            <v>Max wind storey drift _ axis y</v>
          </cell>
        </row>
        <row r="1529">
          <cell r="B1529" t="str">
            <v>Mean coincident dry bulb temperature</v>
          </cell>
          <cell r="K1529" t="str">
            <v>°F</v>
          </cell>
        </row>
        <row r="1530">
          <cell r="B1530" t="str">
            <v>Mean coincident wet bulb temperature</v>
          </cell>
          <cell r="K1530" t="str">
            <v>°F</v>
          </cell>
        </row>
        <row r="1531">
          <cell r="B1531" t="str">
            <v>Mean design tote mass</v>
          </cell>
          <cell r="K1531" t="str">
            <v>kg</v>
          </cell>
        </row>
        <row r="1532">
          <cell r="B1532" t="str">
            <v>Mean surface temperature</v>
          </cell>
          <cell r="K1532" t="str">
            <v>°C</v>
          </cell>
        </row>
        <row r="1533">
          <cell r="B1533" t="str">
            <v>Mean tote density</v>
          </cell>
          <cell r="K1533" t="str">
            <v>%</v>
          </cell>
        </row>
        <row r="1534">
          <cell r="B1534" t="str">
            <v>Mechanical engineer name</v>
          </cell>
        </row>
        <row r="1535">
          <cell r="B1535" t="str">
            <v>Mechanical power density</v>
          </cell>
          <cell r="K1535" t="str">
            <v>W/m²</v>
          </cell>
        </row>
        <row r="1536">
          <cell r="B1536" t="str">
            <v>Mechanical ventilation required</v>
          </cell>
        </row>
        <row r="1537">
          <cell r="B1537" t="str">
            <v>Medium voltage level</v>
          </cell>
          <cell r="K1537" t="str">
            <v>V</v>
          </cell>
        </row>
        <row r="1538">
          <cell r="B1538" t="str">
            <v>MEP engineer name</v>
          </cell>
        </row>
        <row r="1539">
          <cell r="B1539" t="str">
            <v>Method of placing concrete</v>
          </cell>
        </row>
        <row r="1540">
          <cell r="B1540" t="str">
            <v>Mezzanine designer name</v>
          </cell>
        </row>
        <row r="1541">
          <cell r="B1541" t="str">
            <v>Mezzanine live load</v>
          </cell>
          <cell r="K1541" t="str">
            <v>kPa</v>
          </cell>
        </row>
        <row r="1542">
          <cell r="B1542" t="str">
            <v>Mezzanine superimposed dead load, minimum</v>
          </cell>
          <cell r="K1542" t="str">
            <v>kPa</v>
          </cell>
        </row>
        <row r="1543">
          <cell r="B1543" t="str">
            <v>Microstation element ID</v>
          </cell>
        </row>
        <row r="1544">
          <cell r="B1544" t="str">
            <v>Minimum air content</v>
          </cell>
        </row>
        <row r="1545">
          <cell r="B1545" t="str">
            <v>Minimum area of sprinkler operation</v>
          </cell>
          <cell r="K1545" t="str">
            <v>ft²</v>
          </cell>
        </row>
        <row r="1546">
          <cell r="B1546" t="str">
            <v>Minimum cement content</v>
          </cell>
          <cell r="K1546" t="str">
            <v>kg/m³</v>
          </cell>
        </row>
        <row r="1547">
          <cell r="B1547" t="str">
            <v>Minimum combined stress</v>
          </cell>
          <cell r="K1547" t="str">
            <v>MPa</v>
          </cell>
        </row>
        <row r="1548">
          <cell r="B1548" t="str">
            <v>Minimum concrete strength</v>
          </cell>
          <cell r="K1548" t="str">
            <v>ksi</v>
          </cell>
        </row>
        <row r="1549">
          <cell r="B1549" t="str">
            <v>Minimum cooling coil temperature</v>
          </cell>
          <cell r="K1549" t="str">
            <v>°C</v>
          </cell>
        </row>
        <row r="1550">
          <cell r="B1550" t="str">
            <v>Minimum critical elastic flexural buckling stress</v>
          </cell>
          <cell r="K1550" t="str">
            <v>N/mm²</v>
          </cell>
        </row>
        <row r="1551">
          <cell r="B1551" t="str">
            <v>Minimum distance between track centers</v>
          </cell>
          <cell r="K1551" t="str">
            <v>Ft</v>
          </cell>
        </row>
        <row r="1552">
          <cell r="B1552" t="str">
            <v>Minimum external winter dry bulb temperature</v>
          </cell>
          <cell r="K1552" t="str">
            <v>°C</v>
          </cell>
        </row>
        <row r="1553">
          <cell r="B1553" t="str">
            <v>Minimum filtration rating</v>
          </cell>
        </row>
        <row r="1554">
          <cell r="B1554" t="str">
            <v>Minimum fuel pressure</v>
          </cell>
          <cell r="K1554" t="str">
            <v>Pa</v>
          </cell>
        </row>
        <row r="1555">
          <cell r="B1555" t="str">
            <v>Minimum heating load</v>
          </cell>
          <cell r="K1555" t="str">
            <v>W</v>
          </cell>
        </row>
        <row r="1556">
          <cell r="B1556" t="str">
            <v>Minimum pressure at sprinkler head</v>
          </cell>
          <cell r="K1556" t="str">
            <v>psi</v>
          </cell>
        </row>
        <row r="1557">
          <cell r="B1557" t="str">
            <v xml:space="preserve">Minimum recommended inside bend radius </v>
          </cell>
          <cell r="K1557" t="str">
            <v>mm</v>
          </cell>
        </row>
        <row r="1558">
          <cell r="B1558" t="str">
            <v>Minimum required heat recovery efficiency</v>
          </cell>
          <cell r="K1558" t="str">
            <v>%</v>
          </cell>
        </row>
        <row r="1559">
          <cell r="B1559" t="str">
            <v>Minimum seasonal energy efficiency of room air conditioners</v>
          </cell>
        </row>
        <row r="1560">
          <cell r="B1560" t="str">
            <v>Minimum seasonal heating system efficiency</v>
          </cell>
          <cell r="K1560" t="str">
            <v>%</v>
          </cell>
        </row>
        <row r="1561">
          <cell r="B1561" t="str">
            <v>Minimum shear _ axis x</v>
          </cell>
          <cell r="K1561" t="str">
            <v>kN</v>
          </cell>
        </row>
        <row r="1562">
          <cell r="B1562" t="str">
            <v>Minimum shear _ axis y</v>
          </cell>
          <cell r="K1562" t="str">
            <v>kN</v>
          </cell>
        </row>
        <row r="1563">
          <cell r="B1563" t="str">
            <v>Minimum slope</v>
          </cell>
          <cell r="K1563" t="str">
            <v>%</v>
          </cell>
        </row>
        <row r="1564">
          <cell r="B1564" t="str">
            <v>Minimum standpipe system pipe size</v>
          </cell>
          <cell r="K1564" t="str">
            <v>in</v>
          </cell>
        </row>
        <row r="1565">
          <cell r="B1565" t="str">
            <v>Min thermal temperature</v>
          </cell>
          <cell r="K1565" t="str">
            <v>°C</v>
          </cell>
        </row>
        <row r="1566">
          <cell r="B1566" t="str">
            <v>Miscellaneous power</v>
          </cell>
          <cell r="K1566" t="str">
            <v>W</v>
          </cell>
        </row>
        <row r="1567">
          <cell r="B1567" t="str">
            <v>Mixed mode requirement</v>
          </cell>
        </row>
        <row r="1568">
          <cell r="B1568" t="str">
            <v>Mock up required</v>
          </cell>
        </row>
        <row r="1569">
          <cell r="B1569" t="str">
            <v>Modal geometry stiffness</v>
          </cell>
          <cell r="K1569" t="str">
            <v>kN/m</v>
          </cell>
        </row>
        <row r="1570">
          <cell r="B1570" t="str">
            <v>Modal stiffness</v>
          </cell>
          <cell r="K1570" t="str">
            <v>kN/m</v>
          </cell>
        </row>
        <row r="1571">
          <cell r="B1571" t="str">
            <v>Modelling software 1d version</v>
          </cell>
        </row>
        <row r="1572">
          <cell r="B1572" t="str">
            <v>Modelling software 3d</v>
          </cell>
        </row>
        <row r="1573">
          <cell r="B1573" t="str">
            <v>Model number</v>
          </cell>
        </row>
        <row r="1574">
          <cell r="B1574" t="str">
            <v>Modified</v>
          </cell>
        </row>
        <row r="1575">
          <cell r="B1575" t="str">
            <v>Modulus of elasticity</v>
          </cell>
          <cell r="K1575" t="str">
            <v>N/mm²</v>
          </cell>
        </row>
        <row r="1576">
          <cell r="B1576" t="str">
            <v>Modulus of sub-grade reaction</v>
          </cell>
          <cell r="K1576" t="str">
            <v>MN/m³</v>
          </cell>
        </row>
        <row r="1577">
          <cell r="B1577" t="str">
            <v>Moisture content</v>
          </cell>
          <cell r="K1577" t="str">
            <v>kg/kg</v>
          </cell>
        </row>
        <row r="1578">
          <cell r="B1578" t="str">
            <v>Moment _ axis x</v>
          </cell>
          <cell r="K1578" t="str">
            <v>kNm</v>
          </cell>
        </row>
        <row r="1579">
          <cell r="B1579" t="str">
            <v>Moment _ axis y</v>
          </cell>
          <cell r="K1579" t="str">
            <v>kNm</v>
          </cell>
        </row>
        <row r="1580">
          <cell r="B1580" t="str">
            <v>Moment _ axis z</v>
          </cell>
          <cell r="K1580" t="str">
            <v>kNm</v>
          </cell>
        </row>
        <row r="1581">
          <cell r="B1581" t="str">
            <v>Moment of inertia _ axis xx</v>
          </cell>
          <cell r="K1581" t="str">
            <v>kgm²</v>
          </cell>
        </row>
        <row r="1582">
          <cell r="B1582" t="str">
            <v>Moment of inertia _ axis xy</v>
          </cell>
          <cell r="K1582" t="str">
            <v>kgm²</v>
          </cell>
        </row>
        <row r="1583">
          <cell r="B1583" t="str">
            <v>Moment of inertia _ axis yy</v>
          </cell>
          <cell r="K1583" t="str">
            <v>kgm²</v>
          </cell>
        </row>
        <row r="1584">
          <cell r="B1584" t="str">
            <v>Moment of inertia _ axis yz</v>
          </cell>
          <cell r="K1584" t="str">
            <v>kgm²</v>
          </cell>
        </row>
        <row r="1585">
          <cell r="B1585" t="str">
            <v>Moment of inertia _ axis zx</v>
          </cell>
          <cell r="K1585" t="str">
            <v>kgm²</v>
          </cell>
        </row>
        <row r="1586">
          <cell r="B1586" t="str">
            <v>Moment of inertia _ axis zz</v>
          </cell>
          <cell r="K1586" t="str">
            <v>kgm²</v>
          </cell>
        </row>
        <row r="1587">
          <cell r="B1587" t="str">
            <v>Month</v>
          </cell>
        </row>
        <row r="1588">
          <cell r="B1588" t="str">
            <v>Motorist usage</v>
          </cell>
        </row>
        <row r="1589">
          <cell r="B1589" t="str">
            <v>Mounted asset</v>
          </cell>
        </row>
        <row r="1590">
          <cell r="B1590" t="str">
            <v>Mounting</v>
          </cell>
        </row>
        <row r="1591">
          <cell r="B1591" t="str">
            <v>Mounting type</v>
          </cell>
          <cell r="K1591" t="str">
            <v>Direct Fixation/Ballasted Track/Electrified Track</v>
          </cell>
        </row>
        <row r="1592">
          <cell r="B1592" t="str">
            <v>Multiple substations</v>
          </cell>
        </row>
        <row r="1593">
          <cell r="B1593" t="str">
            <v>National highways reference ID</v>
          </cell>
        </row>
        <row r="1594">
          <cell r="B1594" t="str">
            <v>Natural frequency</v>
          </cell>
          <cell r="K1594" t="str">
            <v>Hz</v>
          </cell>
        </row>
        <row r="1595">
          <cell r="B1595" t="str">
            <v>Natural gas carbon emission factor</v>
          </cell>
          <cell r="K1595" t="str">
            <v>kgCO2e/kWh</v>
          </cell>
        </row>
        <row r="1596">
          <cell r="B1596" t="str">
            <v>Natural gas cost</v>
          </cell>
          <cell r="K1596" t="str">
            <v>£/kWh</v>
          </cell>
        </row>
        <row r="1597">
          <cell r="B1597" t="str">
            <v>Naturally ventilated</v>
          </cell>
        </row>
        <row r="1598">
          <cell r="B1598" t="str">
            <v>Naturally ventilated building</v>
          </cell>
        </row>
        <row r="1599">
          <cell r="B1599" t="str">
            <v>Natural ventilation required</v>
          </cell>
        </row>
        <row r="1600">
          <cell r="B1600" t="str">
            <v>Navigation</v>
          </cell>
          <cell r="K1600" t="str">
            <v>Very Difficult/Difficult/Easy</v>
          </cell>
        </row>
        <row r="1601">
          <cell r="B1601" t="str">
            <v>Net 0 extra lateral bots per letterbox</v>
          </cell>
        </row>
        <row r="1602">
          <cell r="B1602" t="str">
            <v>Net applied displacement over length of column</v>
          </cell>
          <cell r="K1602" t="str">
            <v>mm</v>
          </cell>
        </row>
        <row r="1603">
          <cell r="B1603" t="str">
            <v>Net bot tolerance</v>
          </cell>
          <cell r="K1603" t="str">
            <v>bots</v>
          </cell>
        </row>
        <row r="1604">
          <cell r="B1604" t="str">
            <v>Net cross sectional area</v>
          </cell>
          <cell r="K1604" t="str">
            <v>mm²</v>
          </cell>
        </row>
        <row r="1605">
          <cell r="B1605" t="str">
            <v>Net internal area</v>
          </cell>
          <cell r="K1605" t="str">
            <v>m²</v>
          </cell>
        </row>
        <row r="1606">
          <cell r="B1606" t="str">
            <v>Net internal floor area</v>
          </cell>
          <cell r="K1606" t="str">
            <v>m²</v>
          </cell>
        </row>
        <row r="1607">
          <cell r="B1607" t="str">
            <v>Net site area</v>
          </cell>
          <cell r="K1607" t="str">
            <v>m²</v>
          </cell>
        </row>
        <row r="1608">
          <cell r="B1608" t="str">
            <v>Net whitespace area _ targeted</v>
          </cell>
          <cell r="K1608" t="str">
            <v>m²</v>
          </cell>
        </row>
        <row r="1609">
          <cell r="B1609" t="str">
            <v>New build floor area</v>
          </cell>
          <cell r="K1609" t="str">
            <v>m²</v>
          </cell>
        </row>
        <row r="1610">
          <cell r="B1610" t="str">
            <v>NHL factor</v>
          </cell>
        </row>
        <row r="1611">
          <cell r="B1611" t="str">
            <v>Nitrogen dioxide design criteria for diesel emissions</v>
          </cell>
          <cell r="K1611" t="str">
            <v>ppm</v>
          </cell>
        </row>
        <row r="1612">
          <cell r="B1612" t="str">
            <v>Nodal force 1 on local X-axis</v>
          </cell>
          <cell r="K1612" t="str">
            <v>kN</v>
          </cell>
        </row>
        <row r="1613">
          <cell r="B1613" t="str">
            <v>Nodal force 1 on local Y-axis</v>
          </cell>
          <cell r="K1613" t="str">
            <v>kN</v>
          </cell>
        </row>
        <row r="1614">
          <cell r="B1614" t="str">
            <v>Nodal force 1 on local Z-axis</v>
          </cell>
          <cell r="K1614" t="str">
            <v>kN</v>
          </cell>
        </row>
        <row r="1615">
          <cell r="B1615" t="str">
            <v>Nodal force 2 on local X-axis</v>
          </cell>
          <cell r="K1615" t="str">
            <v>kN</v>
          </cell>
        </row>
        <row r="1616">
          <cell r="B1616" t="str">
            <v>Nodal force 2 on local Y-axis</v>
          </cell>
          <cell r="K1616" t="str">
            <v>kN</v>
          </cell>
        </row>
        <row r="1617">
          <cell r="B1617" t="str">
            <v>Nodal force 2 on local Z-axis</v>
          </cell>
          <cell r="K1617" t="str">
            <v>kN</v>
          </cell>
        </row>
        <row r="1618">
          <cell r="B1618" t="str">
            <v>Nodal length</v>
          </cell>
          <cell r="K1618" t="str">
            <v>mm</v>
          </cell>
        </row>
        <row r="1619">
          <cell r="B1619" t="str">
            <v>Node angle</v>
          </cell>
        </row>
        <row r="1620">
          <cell r="B1620" t="str">
            <v>Node load</v>
          </cell>
          <cell r="K1620" t="str">
            <v>kN</v>
          </cell>
        </row>
        <row r="1621">
          <cell r="B1621" t="str">
            <v>Node orientation</v>
          </cell>
        </row>
        <row r="1622">
          <cell r="B1622" t="str">
            <v>Noise criteria</v>
          </cell>
        </row>
        <row r="1623">
          <cell r="B1623" t="str">
            <v>Noise level</v>
          </cell>
          <cell r="K1623" t="str">
            <v>dB(A)</v>
          </cell>
        </row>
        <row r="1624">
          <cell r="B1624" t="str">
            <v>Noise level benchmark</v>
          </cell>
          <cell r="K1624" t="str">
            <v>dB(A)</v>
          </cell>
        </row>
        <row r="1625">
          <cell r="B1625" t="str">
            <v>Noise rating</v>
          </cell>
          <cell r="K1625" t="str">
            <v>dB(A)</v>
          </cell>
        </row>
        <row r="1626">
          <cell r="B1626" t="str">
            <v>Noise sensitivity</v>
          </cell>
        </row>
        <row r="1627">
          <cell r="B1627" t="str">
            <v>Nominal compressive strength</v>
          </cell>
          <cell r="K1627" t="str">
            <v>kN</v>
          </cell>
        </row>
        <row r="1628">
          <cell r="B1628" t="str">
            <v>Nominal containment capacity</v>
          </cell>
        </row>
        <row r="1629">
          <cell r="B1629" t="str">
            <v>Nominal height</v>
          </cell>
        </row>
        <row r="1630">
          <cell r="B1630" t="str">
            <v>Nominal tensile resistance</v>
          </cell>
          <cell r="K1630" t="str">
            <v>kN</v>
          </cell>
        </row>
        <row r="1631">
          <cell r="B1631" t="str">
            <v>Nominal tensile resistance _ rupture</v>
          </cell>
          <cell r="K1631" t="str">
            <v>kN</v>
          </cell>
        </row>
        <row r="1632">
          <cell r="B1632" t="str">
            <v>Nominal tensile resistance _ yielding</v>
          </cell>
          <cell r="K1632" t="str">
            <v>kN</v>
          </cell>
        </row>
        <row r="1633">
          <cell r="B1633" t="str">
            <v>Nominal thickness</v>
          </cell>
          <cell r="K1633" t="str">
            <v>mm</v>
          </cell>
        </row>
        <row r="1634">
          <cell r="B1634" t="str">
            <v>Non domestic floor area</v>
          </cell>
          <cell r="K1634" t="str">
            <v>m²</v>
          </cell>
        </row>
        <row r="1635">
          <cell r="B1635" t="str">
            <v>Non domestic gross floor area with concession</v>
          </cell>
          <cell r="K1635" t="str">
            <v>m²</v>
          </cell>
        </row>
        <row r="1636">
          <cell r="B1636" t="str">
            <v>Non domestic plot ratio</v>
          </cell>
          <cell r="K1636" t="str">
            <v>%</v>
          </cell>
        </row>
        <row r="1637">
          <cell r="B1637" t="str">
            <v>Non domestic site coverage</v>
          </cell>
          <cell r="K1637" t="str">
            <v>%</v>
          </cell>
        </row>
        <row r="1638">
          <cell r="B1638" t="str">
            <v>Non essential capacity</v>
          </cell>
          <cell r="K1638" t="str">
            <v>kW</v>
          </cell>
        </row>
        <row r="1639">
          <cell r="B1639" t="str">
            <v>Non-motorised users proportion</v>
          </cell>
          <cell r="K1639" t="str">
            <v>High/Low</v>
          </cell>
        </row>
        <row r="1640">
          <cell r="B1640" t="str">
            <v>Non potable cold water outlet required</v>
          </cell>
        </row>
        <row r="1641">
          <cell r="B1641" t="str">
            <v>Non potable hot water outlet required</v>
          </cell>
        </row>
        <row r="1642">
          <cell r="B1642" t="str">
            <v>Non structural storey height</v>
          </cell>
          <cell r="K1642" t="str">
            <v>mm</v>
          </cell>
        </row>
        <row r="1643">
          <cell r="B1643" t="str">
            <v>Non-typical areas are considered</v>
          </cell>
        </row>
        <row r="1644">
          <cell r="B1644" t="str">
            <v>No. of AV Connections</v>
          </cell>
        </row>
        <row r="1645">
          <cell r="B1645" t="str">
            <v>No. of Emergency Telephone Lines</v>
          </cell>
        </row>
        <row r="1646">
          <cell r="B1646" t="str">
            <v>No of Metering Units</v>
          </cell>
        </row>
        <row r="1647">
          <cell r="B1647" t="str">
            <v>Normalised embodied carbon emission</v>
          </cell>
          <cell r="K1647" t="str">
            <v>kgCO2e/kW</v>
          </cell>
        </row>
        <row r="1648">
          <cell r="B1648" t="str">
            <v>Normal mode constant approaching deceleration rate</v>
          </cell>
          <cell r="K1648" t="str">
            <v>ft/sec²</v>
          </cell>
        </row>
        <row r="1649">
          <cell r="B1649" t="str">
            <v>Normal mode stop time in built-over tunnels</v>
          </cell>
          <cell r="K1649" t="str">
            <v>minutes</v>
          </cell>
        </row>
        <row r="1650">
          <cell r="B1650" t="str">
            <v>Normal mode stop time in tunnels</v>
          </cell>
          <cell r="K1650" t="str">
            <v>minutes</v>
          </cell>
        </row>
        <row r="1651">
          <cell r="B1651" t="str">
            <v>Normal occupancy level</v>
          </cell>
        </row>
        <row r="1652">
          <cell r="B1652" t="str">
            <v>Notional A1-A3 product stage carbon</v>
          </cell>
          <cell r="K1652" t="str">
            <v>kgCO2e</v>
          </cell>
        </row>
        <row r="1653">
          <cell r="B1653" t="str">
            <v>Notional A4 transport to site stage carbon</v>
          </cell>
          <cell r="K1653" t="str">
            <v>kgCO2e</v>
          </cell>
        </row>
        <row r="1654">
          <cell r="B1654" t="str">
            <v>Notional A5 site carbon</v>
          </cell>
          <cell r="K1654" t="str">
            <v>kgCO2e</v>
          </cell>
        </row>
        <row r="1655">
          <cell r="B1655" t="str">
            <v>Notional annual energy use</v>
          </cell>
          <cell r="K1655" t="str">
            <v>kgCO2e</v>
          </cell>
        </row>
        <row r="1656">
          <cell r="B1656" t="str">
            <v>Notional B1 use carbon</v>
          </cell>
          <cell r="K1656" t="str">
            <v>kgCO2e</v>
          </cell>
        </row>
        <row r="1657">
          <cell r="B1657" t="str">
            <v>Notional B2 maintenance carbon</v>
          </cell>
          <cell r="K1657" t="str">
            <v>kgCO2e</v>
          </cell>
        </row>
        <row r="1658">
          <cell r="B1658" t="str">
            <v>Notional B3 repair carbon</v>
          </cell>
          <cell r="K1658" t="str">
            <v>kgCO2e</v>
          </cell>
        </row>
        <row r="1659">
          <cell r="B1659" t="str">
            <v>Notional B4 replacement carbon</v>
          </cell>
          <cell r="K1659" t="str">
            <v>kgCO2e</v>
          </cell>
        </row>
        <row r="1660">
          <cell r="B1660" t="str">
            <v>Notional B5 refurbishment carbon</v>
          </cell>
          <cell r="K1660" t="str">
            <v>kgCO2e</v>
          </cell>
        </row>
        <row r="1661">
          <cell r="B1661" t="str">
            <v>Notional B6 operational energy carbon</v>
          </cell>
          <cell r="K1661" t="str">
            <v>kgCO2e</v>
          </cell>
        </row>
        <row r="1662">
          <cell r="B1662" t="str">
            <v>Notional B7 operational water carbon</v>
          </cell>
          <cell r="K1662" t="str">
            <v>kgCO2e</v>
          </cell>
        </row>
        <row r="1663">
          <cell r="B1663" t="str">
            <v>Notional C1 deconstruction carbon</v>
          </cell>
          <cell r="K1663" t="str">
            <v>kgCO2e</v>
          </cell>
        </row>
        <row r="1664">
          <cell r="B1664" t="str">
            <v>Notional C2 disposal transport carbon</v>
          </cell>
          <cell r="K1664" t="str">
            <v>kgCO2e</v>
          </cell>
        </row>
        <row r="1665">
          <cell r="B1665" t="str">
            <v>Notional C3 waste processing carbon</v>
          </cell>
          <cell r="K1665" t="str">
            <v>kgCO2e</v>
          </cell>
        </row>
        <row r="1666">
          <cell r="B1666" t="str">
            <v>Notional C4 disposal carbon</v>
          </cell>
          <cell r="K1666" t="str">
            <v>kgCO2e</v>
          </cell>
        </row>
        <row r="1667">
          <cell r="B1667" t="str">
            <v>Notional D beyond benefits</v>
          </cell>
          <cell r="K1667" t="str">
            <v>kgCO2e</v>
          </cell>
        </row>
        <row r="1668">
          <cell r="B1668" t="str">
            <v>Notional design life</v>
          </cell>
        </row>
        <row r="1669">
          <cell r="B1669" t="str">
            <v>Notional embodied carbon calculation required</v>
          </cell>
        </row>
        <row r="1670">
          <cell r="B1670" t="str">
            <v>Notional embodied carbon for stage A4 transport to site</v>
          </cell>
          <cell r="K1670" t="str">
            <v>kgCO2e</v>
          </cell>
        </row>
        <row r="1671">
          <cell r="B1671" t="str">
            <v>Notional embodied carbon for stage A5 construction and installation</v>
          </cell>
          <cell r="K1671" t="str">
            <v>kgCO2e</v>
          </cell>
        </row>
        <row r="1672">
          <cell r="B1672" t="str">
            <v>Notional embodied carbon for stage B1 use</v>
          </cell>
          <cell r="K1672" t="str">
            <v>kgCO2e</v>
          </cell>
        </row>
        <row r="1673">
          <cell r="B1673" t="str">
            <v>Notional embodied carbon for stage B2 maintenance</v>
          </cell>
          <cell r="K1673" t="str">
            <v>kgCO2e</v>
          </cell>
        </row>
        <row r="1674">
          <cell r="B1674" t="str">
            <v>Notional embodied carbon for stage B3 repair</v>
          </cell>
          <cell r="K1674" t="str">
            <v>kgCO2e</v>
          </cell>
        </row>
        <row r="1675">
          <cell r="B1675" t="str">
            <v>Notional embodied carbon for stage B4 replacement</v>
          </cell>
          <cell r="K1675" t="str">
            <v>kgCO2e</v>
          </cell>
        </row>
        <row r="1676">
          <cell r="B1676" t="str">
            <v>Notional embodied carbon for stage B5 refurbishment</v>
          </cell>
          <cell r="K1676" t="str">
            <v>kgCO2e</v>
          </cell>
        </row>
        <row r="1677">
          <cell r="B1677" t="str">
            <v>Notional embodied carbon for stage C1 deconstruction and demolition</v>
          </cell>
          <cell r="K1677" t="str">
            <v>kgCO2e</v>
          </cell>
        </row>
        <row r="1678">
          <cell r="B1678" t="str">
            <v>Notional embodied carbon for stage C2 disposal material transport</v>
          </cell>
          <cell r="K1678" t="str">
            <v>kgCO2e</v>
          </cell>
        </row>
        <row r="1679">
          <cell r="B1679" t="str">
            <v>Notional embodied carbon for stage C3 water processing</v>
          </cell>
          <cell r="K1679" t="str">
            <v>kgCO2e</v>
          </cell>
        </row>
        <row r="1680">
          <cell r="B1680" t="str">
            <v>Notional embodied carbon for stage C4 disposal</v>
          </cell>
          <cell r="K1680" t="str">
            <v>kgCO2e</v>
          </cell>
        </row>
        <row r="1681">
          <cell r="B1681" t="str">
            <v>Notional embodied carbon for stage D beyond benefits</v>
          </cell>
          <cell r="K1681" t="str">
            <v>kgCO2e</v>
          </cell>
        </row>
        <row r="1682">
          <cell r="B1682" t="str">
            <v>Notional embodied carbon for stages A1-A3 product</v>
          </cell>
          <cell r="K1682" t="str">
            <v>kgCO2e</v>
          </cell>
        </row>
        <row r="1683">
          <cell r="B1683" t="str">
            <v>Notional operational carbon calculation required</v>
          </cell>
        </row>
        <row r="1684">
          <cell r="B1684" t="str">
            <v>Notional operational energy carbon for stage B6</v>
          </cell>
          <cell r="K1684" t="str">
            <v>kgCO2e</v>
          </cell>
        </row>
        <row r="1685">
          <cell r="B1685" t="str">
            <v>Notional operational water carbon for stage B7</v>
          </cell>
          <cell r="K1685" t="str">
            <v>kgCO2e</v>
          </cell>
        </row>
        <row r="1686">
          <cell r="B1686" t="str">
            <v>Notional whole life operational carbon</v>
          </cell>
          <cell r="K1686" t="str">
            <v>kgCO2e</v>
          </cell>
        </row>
        <row r="1687">
          <cell r="B1687" t="str">
            <v>Notional whole life stage A embodied carbon</v>
          </cell>
          <cell r="K1687" t="str">
            <v>kgCO2e</v>
          </cell>
        </row>
        <row r="1688">
          <cell r="B1688" t="str">
            <v>Notional whole life stage B embodied carbon</v>
          </cell>
          <cell r="K1688" t="str">
            <v>kgCO2e</v>
          </cell>
        </row>
        <row r="1689">
          <cell r="B1689" t="str">
            <v>Notional whole life stage C embodied carbon</v>
          </cell>
          <cell r="K1689" t="str">
            <v>kgCO2e</v>
          </cell>
        </row>
        <row r="1690">
          <cell r="B1690" t="str">
            <v>Number of 561 braced frames</v>
          </cell>
        </row>
        <row r="1691">
          <cell r="B1691" t="str">
            <v>Number of 561 braced frames of stack height 1</v>
          </cell>
        </row>
        <row r="1692">
          <cell r="B1692" t="str">
            <v>Number of 561 braced frames of stack height 2</v>
          </cell>
        </row>
        <row r="1693">
          <cell r="B1693" t="str">
            <v>Number of 761 braced frames</v>
          </cell>
        </row>
        <row r="1694">
          <cell r="B1694" t="str">
            <v>Number of 761 braced frames of stack height 1</v>
          </cell>
        </row>
        <row r="1695">
          <cell r="B1695" t="str">
            <v>Number of 761 braced frames of stack height 2</v>
          </cell>
        </row>
        <row r="1696">
          <cell r="B1696" t="str">
            <v>Number of above ground floors</v>
          </cell>
        </row>
        <row r="1697">
          <cell r="B1697" t="str">
            <v>Number of above ground stories</v>
          </cell>
        </row>
        <row r="1698">
          <cell r="B1698" t="str">
            <v>Number of Access Control</v>
          </cell>
        </row>
        <row r="1699">
          <cell r="B1699" t="str">
            <v>Number of ambulance vehicle spaces</v>
          </cell>
        </row>
        <row r="1700">
          <cell r="B1700" t="str">
            <v>Number of animals housed</v>
          </cell>
        </row>
        <row r="1701">
          <cell r="B1701" t="str">
            <v>Number of apartments</v>
          </cell>
        </row>
        <row r="1702">
          <cell r="B1702" t="str">
            <v>Number of basement storeys</v>
          </cell>
        </row>
        <row r="1703">
          <cell r="B1703" t="str">
            <v>Number of bays</v>
          </cell>
        </row>
        <row r="1704">
          <cell r="B1704" t="str">
            <v>Number of beams</v>
          </cell>
        </row>
        <row r="1705">
          <cell r="B1705" t="str">
            <v>Number of bedrooms</v>
          </cell>
        </row>
        <row r="1706">
          <cell r="B1706" t="str">
            <v>Number of bed spaces</v>
          </cell>
        </row>
        <row r="1707">
          <cell r="B1707" t="str">
            <v>Number of below ground floors</v>
          </cell>
        </row>
        <row r="1708">
          <cell r="B1708" t="str">
            <v>Number of below ground stories</v>
          </cell>
        </row>
        <row r="1709">
          <cell r="B1709" t="str">
            <v>Number of belt trusses</v>
          </cell>
        </row>
        <row r="1710">
          <cell r="B1710" t="str">
            <v>Number of bots on grid</v>
          </cell>
          <cell r="K1710" t="str">
            <v>bots</v>
          </cell>
        </row>
        <row r="1711">
          <cell r="B1711" t="str">
            <v>Number of car spaces</v>
          </cell>
        </row>
        <row r="1712">
          <cell r="B1712" t="str">
            <v>Number of CCTV</v>
          </cell>
        </row>
        <row r="1713">
          <cell r="B1713" t="str">
            <v>Number of cells</v>
          </cell>
        </row>
        <row r="1714">
          <cell r="B1714" t="str">
            <v>Number of cells in x for stack _ zone A</v>
          </cell>
        </row>
        <row r="1715">
          <cell r="B1715" t="str">
            <v>Number of cells in x for stack _ zone B</v>
          </cell>
        </row>
        <row r="1716">
          <cell r="B1716" t="str">
            <v>Number of cells in x for stack _ zone C</v>
          </cell>
        </row>
        <row r="1717">
          <cell r="B1717" t="str">
            <v>Number of cells in x for stack _ zone D</v>
          </cell>
        </row>
        <row r="1718">
          <cell r="B1718" t="str">
            <v>Number of cells in x for stack _ zone E</v>
          </cell>
        </row>
        <row r="1719">
          <cell r="B1719" t="str">
            <v>Number of cells in x for stack _ zone F</v>
          </cell>
        </row>
        <row r="1720">
          <cell r="B1720" t="str">
            <v>Number of cells in x for stack _ zone G</v>
          </cell>
        </row>
        <row r="1721">
          <cell r="B1721" t="str">
            <v>Number of cells in y for stack _ zone 1</v>
          </cell>
        </row>
        <row r="1722">
          <cell r="B1722" t="str">
            <v>Number of cells in y _ zone 2</v>
          </cell>
        </row>
        <row r="1723">
          <cell r="B1723" t="str">
            <v>Number of cells in y _ zone 3</v>
          </cell>
        </row>
        <row r="1724">
          <cell r="B1724" t="str">
            <v>Number of cells in y _ zone 4</v>
          </cell>
        </row>
        <row r="1725">
          <cell r="B1725" t="str">
            <v>Number of cells in y _ zone 5</v>
          </cell>
        </row>
        <row r="1726">
          <cell r="B1726" t="str">
            <v>Number of cells in y _ zone 6</v>
          </cell>
        </row>
        <row r="1727">
          <cell r="B1727" t="str">
            <v>Number of cells in y _ zone 7</v>
          </cell>
        </row>
        <row r="1728">
          <cell r="B1728" t="str">
            <v>Number of cours</v>
          </cell>
        </row>
        <row r="1729">
          <cell r="B1729" t="str">
            <v>Number of courtrooms</v>
          </cell>
        </row>
        <row r="1730">
          <cell r="B1730" t="str">
            <v>Number of electrical services</v>
          </cell>
        </row>
        <row r="1731">
          <cell r="B1731" t="str">
            <v>Number of elevators</v>
          </cell>
        </row>
        <row r="1732">
          <cell r="B1732" t="str">
            <v>Number of fire tender spaces</v>
          </cell>
        </row>
        <row r="1733">
          <cell r="B1733" t="str">
            <v>Number of floors</v>
          </cell>
        </row>
        <row r="1734">
          <cell r="B1734" t="str">
            <v>Number of fundamental load cases</v>
          </cell>
        </row>
        <row r="1735">
          <cell r="B1735" t="str">
            <v>Number of hotel rooms</v>
          </cell>
        </row>
        <row r="1736">
          <cell r="B1736" t="str">
            <v>Number of impact sides</v>
          </cell>
        </row>
        <row r="1737">
          <cell r="B1737" t="str">
            <v>Number of instances</v>
          </cell>
        </row>
        <row r="1738">
          <cell r="B1738" t="str">
            <v>Number of Lifts</v>
          </cell>
        </row>
        <row r="1739">
          <cell r="B1739" t="str">
            <v>Number of mainline tracks</v>
          </cell>
        </row>
        <row r="1740">
          <cell r="B1740" t="str">
            <v>Number of occupants</v>
          </cell>
        </row>
        <row r="1741">
          <cell r="B1741" t="str">
            <v>Number of outriggered trusses</v>
          </cell>
        </row>
        <row r="1742">
          <cell r="B1742" t="str">
            <v>Number of parking spaces</v>
          </cell>
        </row>
        <row r="1743">
          <cell r="B1743" t="str">
            <v>Number of rectifier units</v>
          </cell>
        </row>
        <row r="1744">
          <cell r="B1744" t="str">
            <v>Number of replacement cycles</v>
          </cell>
        </row>
        <row r="1745">
          <cell r="B1745" t="str">
            <v>Number of replacement cycles with decimal figure</v>
          </cell>
        </row>
        <row r="1746">
          <cell r="B1746" t="str">
            <v>Number of RJ45</v>
          </cell>
        </row>
        <row r="1747">
          <cell r="B1747" t="str">
            <v>Number of rounds of manufacture</v>
          </cell>
        </row>
        <row r="1748">
          <cell r="B1748" t="str">
            <v>Number of seats</v>
          </cell>
        </row>
        <row r="1749">
          <cell r="B1749" t="str">
            <v>Number of stacks in x</v>
          </cell>
        </row>
        <row r="1750">
          <cell r="B1750" t="str">
            <v>Number of stacks in y</v>
          </cell>
        </row>
        <row r="1751">
          <cell r="B1751" t="str">
            <v>Number of storeys</v>
          </cell>
        </row>
        <row r="1752">
          <cell r="B1752" t="str">
            <v>Number of students</v>
          </cell>
        </row>
        <row r="1753">
          <cell r="B1753" t="str">
            <v>Number of work spaces</v>
          </cell>
        </row>
        <row r="1754">
          <cell r="B1754" t="str">
            <v>Observatory height</v>
          </cell>
          <cell r="K1754" t="str">
            <v>m</v>
          </cell>
        </row>
        <row r="1755">
          <cell r="B1755" t="str">
            <v>Occupancy</v>
          </cell>
          <cell r="K1755" t="str">
            <v>people</v>
          </cell>
        </row>
        <row r="1756">
          <cell r="B1756" t="str">
            <v>Occupancy characteristics</v>
          </cell>
          <cell r="K1756" t="str">
            <v>A/B/C</v>
          </cell>
        </row>
        <row r="1757">
          <cell r="B1757" t="str">
            <v>Occupancy dependency factor</v>
          </cell>
          <cell r="K1757" t="str">
            <v>%</v>
          </cell>
        </row>
        <row r="1758">
          <cell r="B1758" t="str">
            <v>Occupancy design hours</v>
          </cell>
        </row>
        <row r="1759">
          <cell r="B1759" t="str">
            <v>Occupancy period</v>
          </cell>
          <cell r="K1759" t="str">
            <v>hours</v>
          </cell>
        </row>
        <row r="1760">
          <cell r="B1760" t="str">
            <v>Occupancy period days in week</v>
          </cell>
          <cell r="K1760" t="str">
            <v>Days / week</v>
          </cell>
        </row>
        <row r="1761">
          <cell r="B1761" t="str">
            <v>Occupancy period days in year</v>
          </cell>
          <cell r="K1761" t="str">
            <v>Days / year</v>
          </cell>
        </row>
        <row r="1762">
          <cell r="B1762" t="str">
            <v>Occupant density</v>
          </cell>
          <cell r="K1762" t="str">
            <v>m²/person</v>
          </cell>
        </row>
        <row r="1763">
          <cell r="B1763" t="str">
            <v>Occupant latent gains</v>
          </cell>
          <cell r="K1763" t="str">
            <v>W/person</v>
          </cell>
        </row>
        <row r="1764">
          <cell r="B1764" t="str">
            <v>Occupant sensible gains</v>
          </cell>
          <cell r="K1764" t="str">
            <v>W/person</v>
          </cell>
        </row>
        <row r="1765">
          <cell r="B1765" t="str">
            <v>Occupants per day</v>
          </cell>
          <cell r="K1765" t="str">
            <v>people</v>
          </cell>
        </row>
        <row r="1766">
          <cell r="B1766" t="str">
            <v>Occupation year</v>
          </cell>
        </row>
        <row r="1767">
          <cell r="B1767" t="str">
            <v>Occupied height</v>
          </cell>
          <cell r="K1767" t="str">
            <v>m</v>
          </cell>
        </row>
        <row r="1768">
          <cell r="B1768" t="str">
            <v>OEM performance testing required</v>
          </cell>
        </row>
        <row r="1769">
          <cell r="B1769" t="str">
            <v>OEM test to be witnessed</v>
          </cell>
        </row>
        <row r="1770">
          <cell r="B1770" t="str">
            <v>Open to the public</v>
          </cell>
        </row>
        <row r="1771">
          <cell r="B1771" t="str">
            <v>Operating volume</v>
          </cell>
          <cell r="K1771" t="str">
            <v>l</v>
          </cell>
        </row>
        <row r="1772">
          <cell r="B1772" t="str">
            <v>Operating weight</v>
          </cell>
          <cell r="K1772" t="str">
            <v>kg</v>
          </cell>
        </row>
        <row r="1773">
          <cell r="B1773" t="str">
            <v>Operational carbon B6 for energy use</v>
          </cell>
          <cell r="K1773" t="str">
            <v>kWh/year</v>
          </cell>
        </row>
        <row r="1774">
          <cell r="B1774" t="str">
            <v>Operational carbon B7 for water use</v>
          </cell>
          <cell r="K1774" t="str">
            <v>kWh/year</v>
          </cell>
        </row>
        <row r="1775">
          <cell r="B1775" t="str">
            <v>Operational carbon per area per annum</v>
          </cell>
          <cell r="K1775" t="str">
            <v>kgCO2/m²/year</v>
          </cell>
        </row>
        <row r="1776">
          <cell r="B1776" t="str">
            <v>Operational energy carbon for stage B6</v>
          </cell>
          <cell r="K1776" t="str">
            <v>kgCO2e</v>
          </cell>
        </row>
        <row r="1777">
          <cell r="B1777" t="str">
            <v>Operational water carbon for stage B7</v>
          </cell>
          <cell r="K1777" t="str">
            <v>kgCO2e</v>
          </cell>
        </row>
        <row r="1778">
          <cell r="B1778" t="str">
            <v>Operations control centre location</v>
          </cell>
        </row>
        <row r="1779">
          <cell r="B1779" t="str">
            <v>Operator</v>
          </cell>
        </row>
        <row r="1780">
          <cell r="B1780" t="str">
            <v>Optical distribution</v>
          </cell>
        </row>
        <row r="1781">
          <cell r="B1781" t="str">
            <v>Ordinate of the design spectrum at the fundamental natural period</v>
          </cell>
        </row>
        <row r="1782">
          <cell r="B1782" t="str">
            <v>Organisation responsible for maintenance</v>
          </cell>
        </row>
        <row r="1783">
          <cell r="B1783" t="str">
            <v>Orientation</v>
          </cell>
          <cell r="K1783" t="str">
            <v>°</v>
          </cell>
        </row>
        <row r="1784">
          <cell r="B1784" t="str">
            <v>Orientation axis</v>
          </cell>
        </row>
        <row r="1785">
          <cell r="B1785" t="str">
            <v>Original function</v>
          </cell>
        </row>
        <row r="1786">
          <cell r="B1786" t="str">
            <v>Other properties identity testing requirements</v>
          </cell>
        </row>
        <row r="1787">
          <cell r="B1787" t="str">
            <v>Other special requirements</v>
          </cell>
        </row>
        <row r="1788">
          <cell r="B1788" t="str">
            <v>Outdoors noise limit _ day</v>
          </cell>
          <cell r="K1788" t="str">
            <v>dB(A)</v>
          </cell>
        </row>
        <row r="1789">
          <cell r="B1789" t="str">
            <v>Outdoors noise limit _ evening</v>
          </cell>
          <cell r="K1789" t="str">
            <v>dB(A)</v>
          </cell>
        </row>
        <row r="1790">
          <cell r="B1790" t="str">
            <v>Outdoors noise limit _ night</v>
          </cell>
          <cell r="K1790" t="str">
            <v>dB(A)</v>
          </cell>
        </row>
        <row r="1791">
          <cell r="B1791" t="str">
            <v>Outer pressure</v>
          </cell>
          <cell r="K1791" t="str">
            <v>kPa</v>
          </cell>
        </row>
        <row r="1792">
          <cell r="B1792" t="str">
            <v>Outlet fluid temperature</v>
          </cell>
          <cell r="K1792" t="str">
            <v>°C</v>
          </cell>
        </row>
        <row r="1793">
          <cell r="B1793" t="str">
            <v>Outlets of compressed air required</v>
          </cell>
        </row>
        <row r="1794">
          <cell r="B1794" t="str">
            <v>Outlets of medical gas required</v>
          </cell>
        </row>
        <row r="1795">
          <cell r="B1795" t="str">
            <v>Outlets of natural gas required</v>
          </cell>
        </row>
        <row r="1796">
          <cell r="B1796" t="str">
            <v>Out-of-range net global search required</v>
          </cell>
        </row>
        <row r="1797">
          <cell r="B1797" t="str">
            <v>Output control method</v>
          </cell>
        </row>
        <row r="1798">
          <cell r="B1798" t="str">
            <v>Outside diameter</v>
          </cell>
          <cell r="K1798" t="str">
            <v>mm</v>
          </cell>
        </row>
        <row r="1799">
          <cell r="B1799" t="str">
            <v>Overall construction type</v>
          </cell>
        </row>
        <row r="1800">
          <cell r="B1800" t="str">
            <v>Overall height</v>
          </cell>
          <cell r="K1800" t="str">
            <v>mm</v>
          </cell>
        </row>
        <row r="1801">
          <cell r="B1801" t="str">
            <v>Overall length</v>
          </cell>
          <cell r="K1801" t="str">
            <v>mm</v>
          </cell>
        </row>
        <row r="1802">
          <cell r="B1802" t="str">
            <v>Overall width</v>
          </cell>
          <cell r="K1802" t="str">
            <v>mm</v>
          </cell>
        </row>
        <row r="1803">
          <cell r="B1803" t="str">
            <v>Overshading factor</v>
          </cell>
        </row>
        <row r="1804">
          <cell r="B1804" t="str">
            <v>Overstrength factor</v>
          </cell>
        </row>
        <row r="1805">
          <cell r="B1805" t="str">
            <v>Panel name</v>
          </cell>
        </row>
        <row r="1806">
          <cell r="B1806" t="str">
            <v>Panel width</v>
          </cell>
          <cell r="K1806" t="str">
            <v>mm</v>
          </cell>
        </row>
        <row r="1807">
          <cell r="B1807" t="str">
            <v>Panic alarm required</v>
          </cell>
        </row>
        <row r="1808">
          <cell r="B1808" t="str">
            <v>Parapet beam name</v>
          </cell>
        </row>
        <row r="1809">
          <cell r="B1809" t="str">
            <v>Parapet crosses</v>
          </cell>
        </row>
        <row r="1810">
          <cell r="B1810" t="str">
            <v>Parapet group</v>
          </cell>
        </row>
        <row r="1811">
          <cell r="B1811" t="str">
            <v>Parapet height</v>
          </cell>
          <cell r="K1811" t="str">
            <v>m</v>
          </cell>
        </row>
        <row r="1812">
          <cell r="B1812" t="str">
            <v>Parapet material type</v>
          </cell>
        </row>
        <row r="1813">
          <cell r="B1813" t="str">
            <v>Parapet system</v>
          </cell>
        </row>
        <row r="1814">
          <cell r="B1814" t="str">
            <v>Parasitic control energy consumption</v>
          </cell>
          <cell r="K1814" t="str">
            <v>kWh/m²</v>
          </cell>
        </row>
        <row r="1815">
          <cell r="B1815" t="str">
            <v>Parasitic emergency energy consumption</v>
          </cell>
          <cell r="K1815" t="str">
            <v>kWh/m²</v>
          </cell>
        </row>
        <row r="1816">
          <cell r="B1816" t="str">
            <v>Parked vehicles present</v>
          </cell>
        </row>
        <row r="1817">
          <cell r="B1817" t="str">
            <v>Partial factor γm0</v>
          </cell>
        </row>
        <row r="1818">
          <cell r="B1818" t="str">
            <v>Passengers per year</v>
          </cell>
        </row>
        <row r="1819">
          <cell r="B1819" t="str">
            <v>Passive earth pressure due to cohesion Kpc</v>
          </cell>
        </row>
        <row r="1820">
          <cell r="B1820" t="str">
            <v>Passive earth pressure Kp</v>
          </cell>
        </row>
        <row r="1821">
          <cell r="B1821" t="str">
            <v>Passive resistance coefficient for the cohesive component of the soil kc</v>
          </cell>
        </row>
        <row r="1822">
          <cell r="B1822" t="str">
            <v>Passive resistance coefficient for the frictional component of the soil kq</v>
          </cell>
        </row>
        <row r="1823">
          <cell r="B1823" t="str">
            <v>Payback period</v>
          </cell>
          <cell r="K1823" t="str">
            <v>Years</v>
          </cell>
        </row>
        <row r="1824">
          <cell r="B1824" t="str">
            <v>PCA grade</v>
          </cell>
        </row>
        <row r="1825">
          <cell r="B1825" t="str">
            <v>Peak cooling load</v>
          </cell>
          <cell r="K1825" t="str">
            <v>kW</v>
          </cell>
        </row>
        <row r="1826">
          <cell r="B1826" t="str">
            <v>Peak effective angle of shearing resistance</v>
          </cell>
          <cell r="K1826" t="str">
            <v>°</v>
          </cell>
        </row>
        <row r="1827">
          <cell r="B1827" t="str">
            <v>Peak electrical output</v>
          </cell>
          <cell r="K1827" t="str">
            <v>kW</v>
          </cell>
        </row>
        <row r="1828">
          <cell r="B1828" t="str">
            <v>Peak external summer dry bulb temperature</v>
          </cell>
          <cell r="K1828" t="str">
            <v>°C</v>
          </cell>
        </row>
        <row r="1829">
          <cell r="B1829" t="str">
            <v>Peak external summer heat rejection dry bulb temperature</v>
          </cell>
          <cell r="K1829" t="str">
            <v>°C</v>
          </cell>
        </row>
        <row r="1830">
          <cell r="B1830" t="str">
            <v>Peak external summer heat rejection wet bulb temperature</v>
          </cell>
          <cell r="K1830" t="str">
            <v>°C</v>
          </cell>
        </row>
        <row r="1831">
          <cell r="B1831" t="str">
            <v>Peak external summer wet bulb temperature</v>
          </cell>
          <cell r="K1831" t="str">
            <v>°C</v>
          </cell>
        </row>
        <row r="1832">
          <cell r="B1832" t="str">
            <v>Peak external winter coil sizing dry bulb temperature</v>
          </cell>
          <cell r="K1832" t="str">
            <v>°C</v>
          </cell>
        </row>
        <row r="1833">
          <cell r="B1833" t="str">
            <v>Peak external winter coil sizing wet bulb temperature</v>
          </cell>
          <cell r="K1833" t="str">
            <v>°C</v>
          </cell>
        </row>
        <row r="1834">
          <cell r="B1834" t="str">
            <v>Peak external winter dry bulb temperature</v>
          </cell>
          <cell r="K1834" t="str">
            <v>°C</v>
          </cell>
        </row>
        <row r="1835">
          <cell r="B1835" t="str">
            <v>Peak external winter wet bulb temperature</v>
          </cell>
          <cell r="K1835" t="str">
            <v>°C</v>
          </cell>
        </row>
        <row r="1836">
          <cell r="B1836" t="str">
            <v>Peak full letterbox range in X direction</v>
          </cell>
          <cell r="K1836" t="str">
            <v>bots</v>
          </cell>
        </row>
        <row r="1837">
          <cell r="B1837" t="str">
            <v>Peak full letterbox range in Y direction</v>
          </cell>
          <cell r="K1837" t="str">
            <v>bots</v>
          </cell>
        </row>
        <row r="1838">
          <cell r="B1838" t="str">
            <v>Peak global range</v>
          </cell>
          <cell r="K1838" t="str">
            <v>bots</v>
          </cell>
        </row>
        <row r="1839">
          <cell r="B1839" t="str">
            <v>Peak global range direction X</v>
          </cell>
          <cell r="K1839" t="str">
            <v>bots</v>
          </cell>
        </row>
        <row r="1840">
          <cell r="B1840" t="str">
            <v>Peak global range direction Y</v>
          </cell>
          <cell r="K1840" t="str">
            <v>bots</v>
          </cell>
        </row>
        <row r="1841">
          <cell r="B1841" t="str">
            <v>Peak ground acceleration</v>
          </cell>
          <cell r="K1841" t="str">
            <v>g</v>
          </cell>
        </row>
        <row r="1842">
          <cell r="B1842" t="str">
            <v>Peak half letterbox range in X direction</v>
          </cell>
          <cell r="K1842" t="str">
            <v>bots</v>
          </cell>
        </row>
        <row r="1843">
          <cell r="B1843" t="str">
            <v>Peak half letterbox range in Y direction</v>
          </cell>
          <cell r="K1843" t="str">
            <v>bots</v>
          </cell>
        </row>
        <row r="1844">
          <cell r="B1844" t="str">
            <v>Peak heating and DHW load</v>
          </cell>
          <cell r="K1844" t="str">
            <v>kW</v>
          </cell>
        </row>
        <row r="1845">
          <cell r="B1845" t="str">
            <v>Peak incident solar radiation (east)</v>
          </cell>
          <cell r="K1845" t="str">
            <v>W/m²</v>
          </cell>
        </row>
        <row r="1846">
          <cell r="B1846" t="str">
            <v>Peak incident solar radiation (north)</v>
          </cell>
          <cell r="K1846" t="str">
            <v>W/m²</v>
          </cell>
        </row>
        <row r="1847">
          <cell r="B1847" t="str">
            <v>Peak incident solar radiation (roof)</v>
          </cell>
          <cell r="K1847" t="str">
            <v>W/m²</v>
          </cell>
        </row>
        <row r="1848">
          <cell r="B1848" t="str">
            <v>Peak incident solar radiation (south)</v>
          </cell>
          <cell r="K1848" t="str">
            <v>W/m²</v>
          </cell>
        </row>
        <row r="1849">
          <cell r="B1849" t="str">
            <v>Peak incident solar radiation (west)</v>
          </cell>
          <cell r="K1849" t="str">
            <v>W/m²</v>
          </cell>
        </row>
        <row r="1850">
          <cell r="B1850" t="str">
            <v>Peak letterbox range direction X</v>
          </cell>
          <cell r="K1850" t="str">
            <v>bots</v>
          </cell>
        </row>
        <row r="1851">
          <cell r="B1851" t="str">
            <v>Peak letterbox range direction Y</v>
          </cell>
          <cell r="K1851" t="str">
            <v>bots</v>
          </cell>
        </row>
        <row r="1852">
          <cell r="B1852" t="str">
            <v>Peak load</v>
          </cell>
          <cell r="K1852" t="str">
            <v>kW</v>
          </cell>
        </row>
        <row r="1853">
          <cell r="B1853" t="str">
            <v>Peak permitted overheating threshold air temperature</v>
          </cell>
          <cell r="K1853" t="str">
            <v>°C</v>
          </cell>
        </row>
        <row r="1854">
          <cell r="B1854" t="str">
            <v>Peak velocity pressure</v>
          </cell>
          <cell r="K1854" t="str">
            <v>Pa</v>
          </cell>
        </row>
        <row r="1855">
          <cell r="B1855" t="str">
            <v>Peak ventilation rate</v>
          </cell>
          <cell r="K1855" t="str">
            <v>m³/s</v>
          </cell>
        </row>
        <row r="1856">
          <cell r="B1856" t="str">
            <v>PECC description</v>
          </cell>
        </row>
        <row r="1857">
          <cell r="B1857" t="str">
            <v>Pedestrian access</v>
          </cell>
        </row>
        <row r="1858">
          <cell r="B1858" t="str">
            <v>Pedestrian usage</v>
          </cell>
        </row>
        <row r="1859">
          <cell r="B1859" t="str">
            <v>Peer reviewer name</v>
          </cell>
        </row>
        <row r="1860">
          <cell r="B1860" t="str">
            <v>People latent heat gain</v>
          </cell>
          <cell r="K1860" t="str">
            <v>W</v>
          </cell>
        </row>
        <row r="1861">
          <cell r="B1861" t="str">
            <v>People sensible heat gain</v>
          </cell>
          <cell r="K1861" t="str">
            <v>W</v>
          </cell>
        </row>
        <row r="1862">
          <cell r="B1862" t="str">
            <v>Percentage of building type _ A</v>
          </cell>
          <cell r="K1862" t="str">
            <v>%</v>
          </cell>
        </row>
        <row r="1863">
          <cell r="B1863" t="str">
            <v>Percentage of building type _ B</v>
          </cell>
          <cell r="K1863" t="str">
            <v>%</v>
          </cell>
        </row>
        <row r="1864">
          <cell r="B1864" t="str">
            <v>Percentage of building type _ C</v>
          </cell>
          <cell r="K1864" t="str">
            <v>%</v>
          </cell>
        </row>
        <row r="1865">
          <cell r="B1865" t="str">
            <v>Percentage of building type _ D</v>
          </cell>
          <cell r="K1865" t="str">
            <v>%</v>
          </cell>
        </row>
        <row r="1866">
          <cell r="B1866" t="str">
            <v>Percentage of daily cold water consumption</v>
          </cell>
          <cell r="K1866" t="str">
            <v>%</v>
          </cell>
        </row>
        <row r="1867">
          <cell r="B1867" t="str">
            <v>Percentage of daylit hours</v>
          </cell>
          <cell r="K1867" t="str">
            <v>%</v>
          </cell>
        </row>
        <row r="1868">
          <cell r="B1868" t="str">
            <v>Percentage of embodied carbon over life cycle</v>
          </cell>
          <cell r="K1868" t="str">
            <v>%</v>
          </cell>
        </row>
        <row r="1869">
          <cell r="B1869" t="str">
            <v>Percentage of existing façade retained</v>
          </cell>
          <cell r="K1869" t="str">
            <v>%</v>
          </cell>
        </row>
        <row r="1870">
          <cell r="B1870" t="str">
            <v>Percentage of existing structure retained</v>
          </cell>
          <cell r="K1870" t="str">
            <v>%</v>
          </cell>
        </row>
        <row r="1871">
          <cell r="B1871" t="str">
            <v>Percentage of existing system retained</v>
          </cell>
          <cell r="K1871" t="str">
            <v>%</v>
          </cell>
        </row>
        <row r="1872">
          <cell r="B1872" t="str">
            <v>Percentage of heating demand met</v>
          </cell>
          <cell r="K1872" t="str">
            <v>%</v>
          </cell>
        </row>
        <row r="1873">
          <cell r="B1873" t="str">
            <v>Percentage of lighting dimmable</v>
          </cell>
          <cell r="K1873" t="str">
            <v>%</v>
          </cell>
        </row>
        <row r="1874">
          <cell r="B1874" t="str">
            <v>Percentage of lighting non dimmable</v>
          </cell>
          <cell r="K1874" t="str">
            <v>%</v>
          </cell>
        </row>
        <row r="1875">
          <cell r="B1875" t="str">
            <v>Percentage of mass recycled and reused</v>
          </cell>
          <cell r="K1875" t="str">
            <v>%</v>
          </cell>
        </row>
        <row r="1876">
          <cell r="B1876" t="str">
            <v>Percentage of operational carbon over life cycle</v>
          </cell>
          <cell r="K1876" t="str">
            <v>%</v>
          </cell>
        </row>
        <row r="1877">
          <cell r="B1877" t="str">
            <v>Percentage of operational energy from electricity</v>
          </cell>
          <cell r="K1877" t="str">
            <v>%</v>
          </cell>
        </row>
        <row r="1878">
          <cell r="B1878" t="str">
            <v>Percentage of operational energy from gas</v>
          </cell>
          <cell r="K1878" t="str">
            <v>%</v>
          </cell>
        </row>
        <row r="1879">
          <cell r="B1879" t="str">
            <v>Performance class (P)</v>
          </cell>
        </row>
        <row r="1880">
          <cell r="B1880" t="str">
            <v>Performance level</v>
          </cell>
        </row>
        <row r="1881">
          <cell r="B1881" t="str">
            <v>Performance ratio of photovoltaic system</v>
          </cell>
        </row>
        <row r="1882">
          <cell r="B1882" t="str">
            <v>Performance testing required</v>
          </cell>
        </row>
        <row r="1883">
          <cell r="B1883" t="str">
            <v>Permanent action</v>
          </cell>
          <cell r="K1883" t="str">
            <v>kPa</v>
          </cell>
        </row>
        <row r="1884">
          <cell r="B1884" t="str">
            <v>Permanent lateral display zone character (PLDZ)</v>
          </cell>
        </row>
        <row r="1885">
          <cell r="B1885" t="str">
            <v>Permitted cement types</v>
          </cell>
        </row>
        <row r="1886">
          <cell r="B1886" t="str">
            <v>Permitted domestic site coverage</v>
          </cell>
          <cell r="K1886" t="str">
            <v>%</v>
          </cell>
        </row>
        <row r="1887">
          <cell r="B1887" t="str">
            <v>Permitted hours above overheating threshold air temperature</v>
          </cell>
          <cell r="K1887" t="str">
            <v>°C</v>
          </cell>
        </row>
        <row r="1888">
          <cell r="B1888" t="str">
            <v>Permitted non domestic site coverage</v>
          </cell>
          <cell r="K1888" t="str">
            <v>%</v>
          </cell>
        </row>
        <row r="1889">
          <cell r="B1889" t="str">
            <v>PGA</v>
          </cell>
          <cell r="K1889" t="str">
            <v>g</v>
          </cell>
        </row>
        <row r="1890">
          <cell r="B1890" t="str">
            <v>Photovoltaic panel length</v>
          </cell>
          <cell r="K1890" t="str">
            <v>m</v>
          </cell>
        </row>
        <row r="1891">
          <cell r="B1891" t="str">
            <v>Photovoltaic panel separation _ x axis</v>
          </cell>
          <cell r="K1891" t="str">
            <v>m</v>
          </cell>
        </row>
        <row r="1892">
          <cell r="B1892" t="str">
            <v>Photovoltaic panel separation _ y axis</v>
          </cell>
          <cell r="K1892" t="str">
            <v>m</v>
          </cell>
        </row>
        <row r="1893">
          <cell r="B1893" t="str">
            <v>Photovoltaic panel width</v>
          </cell>
          <cell r="K1893" t="str">
            <v>m</v>
          </cell>
        </row>
        <row r="1894">
          <cell r="B1894" t="str">
            <v>Pick aisle E/W</v>
          </cell>
        </row>
        <row r="1895">
          <cell r="B1895" t="str">
            <v>Pick aisle N/S</v>
          </cell>
        </row>
        <row r="1896">
          <cell r="B1896" t="str">
            <v>Pick station busy cell tolerance</v>
          </cell>
        </row>
        <row r="1897">
          <cell r="B1897" t="str">
            <v>Pick station integer</v>
          </cell>
        </row>
        <row r="1898">
          <cell r="B1898" t="str">
            <v>Pick station tolerance</v>
          </cell>
          <cell r="K1898" t="str">
            <v>cells</v>
          </cell>
        </row>
        <row r="1899">
          <cell r="B1899" t="str">
            <v>Piglet axial hyperbolic constant f</v>
          </cell>
        </row>
        <row r="1900">
          <cell r="B1900" t="str">
            <v>Piglet axial hyperbolic power g</v>
          </cell>
        </row>
        <row r="1901">
          <cell r="B1901" t="str">
            <v>Piglet axial shear modulus below base G_b</v>
          </cell>
          <cell r="K1901" t="str">
            <v>kPa</v>
          </cell>
        </row>
        <row r="1902">
          <cell r="B1902" t="str">
            <v>Piglet axial shear modulus gradient dG/dz</v>
          </cell>
        </row>
        <row r="1903">
          <cell r="B1903" t="str">
            <v>Piglet axial surface shear modulus G(0)</v>
          </cell>
          <cell r="K1903" t="str">
            <v>kPa</v>
          </cell>
        </row>
        <row r="1904">
          <cell r="B1904" t="str">
            <v>Piglet free-standing length</v>
          </cell>
          <cell r="K1904" t="str">
            <v>m</v>
          </cell>
        </row>
        <row r="1905">
          <cell r="B1905" t="str">
            <v>Piglet lateral normalised disp. to halve stiffness</v>
          </cell>
        </row>
        <row r="1906">
          <cell r="B1906" t="str">
            <v>Piglet lateral power p</v>
          </cell>
        </row>
        <row r="1907">
          <cell r="B1907" t="str">
            <v>Piglet lateral shear modulus gradient dG/dz</v>
          </cell>
        </row>
        <row r="1908">
          <cell r="B1908" t="str">
            <v>Piglet lateral Surface shear modulus G(0)</v>
          </cell>
          <cell r="K1908" t="str">
            <v>kPa</v>
          </cell>
        </row>
        <row r="1909">
          <cell r="B1909" t="str">
            <v>Piglet number of load steps</v>
          </cell>
        </row>
        <row r="1910">
          <cell r="B1910" t="str">
            <v>Piglet pile-cap fixity: relative rotational stiffness</v>
          </cell>
        </row>
        <row r="1911">
          <cell r="B1911" t="str">
            <v>Piglet poisson's ratio nu</v>
          </cell>
        </row>
        <row r="1912">
          <cell r="B1912" t="str">
            <v>Piglet soil non-linear data</v>
          </cell>
        </row>
        <row r="1913">
          <cell r="B1913" t="str">
            <v>Piglet tension - compression capacity ratio</v>
          </cell>
        </row>
        <row r="1914">
          <cell r="B1914" t="str">
            <v>Piglet Young's modulus: embedded part (axial)</v>
          </cell>
          <cell r="K1914" t="str">
            <v>kPa</v>
          </cell>
        </row>
        <row r="1915">
          <cell r="B1915" t="str">
            <v>Piglet Young's modulus: embedded part (lateral, x:z)</v>
          </cell>
          <cell r="K1915" t="str">
            <v>kPa</v>
          </cell>
        </row>
        <row r="1916">
          <cell r="B1916" t="str">
            <v>Piglet Young's modulus: embedded part (lateral, y:z)</v>
          </cell>
          <cell r="K1916" t="str">
            <v>kPa</v>
          </cell>
        </row>
        <row r="1917">
          <cell r="B1917" t="str">
            <v>Piglet Young's modulus: free-standing part (axial)</v>
          </cell>
          <cell r="K1917" t="str">
            <v>kPa</v>
          </cell>
        </row>
        <row r="1918">
          <cell r="B1918" t="str">
            <v>Piglet Young's modulus: free-standing part (lateral, x:z)</v>
          </cell>
          <cell r="K1918" t="str">
            <v>kPa</v>
          </cell>
        </row>
        <row r="1919">
          <cell r="B1919" t="str">
            <v>Piglet Young's modulus: free-standing part (lateral, y:z)</v>
          </cell>
          <cell r="K1919" t="str">
            <v>kPa</v>
          </cell>
        </row>
        <row r="1920">
          <cell r="B1920" t="str">
            <v>Pipe material</v>
          </cell>
        </row>
        <row r="1921">
          <cell r="B1921" t="str">
            <v>Pipework jointing</v>
          </cell>
        </row>
        <row r="1922">
          <cell r="B1922" t="str">
            <v>Plan efficiency _ net internal to gross internal area ratio</v>
          </cell>
          <cell r="K1922" t="str">
            <v>%</v>
          </cell>
        </row>
        <row r="1923">
          <cell r="B1923" t="str">
            <v>Plank length</v>
          </cell>
          <cell r="K1923" t="str">
            <v>mm</v>
          </cell>
        </row>
        <row r="1924">
          <cell r="B1924" t="str">
            <v>Plank width</v>
          </cell>
          <cell r="K1924" t="str">
            <v>mm</v>
          </cell>
        </row>
        <row r="1925">
          <cell r="B1925" t="str">
            <v>Planning consultant name</v>
          </cell>
        </row>
        <row r="1926">
          <cell r="B1926" t="str">
            <v>Plant area</v>
          </cell>
          <cell r="K1926" t="str">
            <v>m²</v>
          </cell>
        </row>
        <row r="1927">
          <cell r="B1927" t="str">
            <v>Plant area percentage of gross internal area</v>
          </cell>
          <cell r="K1927" t="str">
            <v>%</v>
          </cell>
        </row>
        <row r="1928">
          <cell r="B1928" t="str">
            <v>Plastic section modulus y-y</v>
          </cell>
          <cell r="K1928" t="str">
            <v>mm³</v>
          </cell>
        </row>
        <row r="1929">
          <cell r="B1929" t="str">
            <v>Plastic section modulus z-z</v>
          </cell>
          <cell r="K1929" t="str">
            <v>mm³</v>
          </cell>
        </row>
        <row r="1930">
          <cell r="B1930" t="str">
            <v>Platform future load allowance</v>
          </cell>
          <cell r="K1930" t="str">
            <v>kPa</v>
          </cell>
        </row>
        <row r="1931">
          <cell r="B1931" t="str">
            <v>Platform live load</v>
          </cell>
          <cell r="K1931" t="str">
            <v>kPa</v>
          </cell>
        </row>
        <row r="1932">
          <cell r="B1932" t="str">
            <v>Platform ventilation scope</v>
          </cell>
        </row>
        <row r="1933">
          <cell r="B1933" t="str">
            <v>Plot area</v>
          </cell>
          <cell r="K1933" t="str">
            <v>m²</v>
          </cell>
        </row>
        <row r="1934">
          <cell r="B1934" t="str">
            <v>Plot ratio constraints</v>
          </cell>
          <cell r="K1934" t="str">
            <v>%</v>
          </cell>
        </row>
        <row r="1935">
          <cell r="B1935" t="str">
            <v>Point load</v>
          </cell>
          <cell r="K1935" t="str">
            <v>kN</v>
          </cell>
        </row>
        <row r="1936">
          <cell r="B1936" t="str">
            <v>Point spring</v>
          </cell>
          <cell r="K1936" t="str">
            <v>kN/m</v>
          </cell>
        </row>
        <row r="1937">
          <cell r="B1937" t="str">
            <v>Poission's ratio</v>
          </cell>
        </row>
        <row r="1938">
          <cell r="B1938" t="str">
            <v>Polar radius of gyration about the shear centre</v>
          </cell>
          <cell r="K1938" t="str">
            <v>mm</v>
          </cell>
        </row>
        <row r="1939">
          <cell r="B1939" t="str">
            <v>Pollutants</v>
          </cell>
        </row>
        <row r="1940">
          <cell r="B1940" t="str">
            <v>Position of x bracing within grid</v>
          </cell>
        </row>
        <row r="1941">
          <cell r="B1941" t="str">
            <v>Position of y bracing within grid</v>
          </cell>
        </row>
        <row r="1942">
          <cell r="B1942" t="str">
            <v>Post frequency</v>
          </cell>
        </row>
        <row r="1943">
          <cell r="B1943" t="str">
            <v>Post tensioning form type</v>
          </cell>
        </row>
        <row r="1944">
          <cell r="B1944" t="str">
            <v>Post tensioning type</v>
          </cell>
        </row>
        <row r="1945">
          <cell r="B1945" t="str">
            <v>Post type</v>
          </cell>
        </row>
        <row r="1946">
          <cell r="B1946" t="str">
            <v>Potable domestic cold water outlet required</v>
          </cell>
        </row>
        <row r="1947">
          <cell r="B1947" t="str">
            <v>Potable domestic hot water outlet required</v>
          </cell>
        </row>
        <row r="1948">
          <cell r="B1948" t="str">
            <v>Power connected load</v>
          </cell>
          <cell r="K1948" t="str">
            <v>kVA</v>
          </cell>
        </row>
        <row r="1949">
          <cell r="B1949" t="str">
            <v>Power demand factor</v>
          </cell>
        </row>
        <row r="1950">
          <cell r="B1950" t="str">
            <v>Power demand load</v>
          </cell>
          <cell r="K1950" t="str">
            <v>kVA</v>
          </cell>
        </row>
        <row r="1951">
          <cell r="B1951" t="str">
            <v>Power density</v>
          </cell>
          <cell r="K1951" t="str">
            <v>VA/ft²</v>
          </cell>
        </row>
        <row r="1952">
          <cell r="B1952" t="str">
            <v>Power factor</v>
          </cell>
          <cell r="K1952" t="str">
            <v>%</v>
          </cell>
        </row>
        <row r="1953">
          <cell r="B1953" t="str">
            <v>Power input</v>
          </cell>
          <cell r="K1953" t="str">
            <v>kWh</v>
          </cell>
        </row>
        <row r="1954">
          <cell r="B1954" t="str">
            <v>Preferred distance between curves in compound curves</v>
          </cell>
          <cell r="K1954" t="str">
            <v>Ft</v>
          </cell>
        </row>
        <row r="1955">
          <cell r="B1955" t="str">
            <v>Preferred filtration rating</v>
          </cell>
        </row>
        <row r="1956">
          <cell r="B1956" t="str">
            <v>Preferred maximum grade</v>
          </cell>
          <cell r="K1956" t="str">
            <v>%</v>
          </cell>
        </row>
        <row r="1957">
          <cell r="B1957" t="str">
            <v>Preferred maximum rate of change</v>
          </cell>
          <cell r="K1957" t="str">
            <v>%</v>
          </cell>
        </row>
        <row r="1958">
          <cell r="B1958" t="str">
            <v>Preferred minimum distance between vertical curves</v>
          </cell>
          <cell r="K1958" t="str">
            <v>Ft</v>
          </cell>
        </row>
        <row r="1959">
          <cell r="B1959" t="str">
            <v>Preferred minimum horizontal curve length</v>
          </cell>
          <cell r="K1959" t="str">
            <v>Ft</v>
          </cell>
        </row>
        <row r="1960">
          <cell r="B1960" t="str">
            <v>Preferred minimum radius of vertical curves</v>
          </cell>
          <cell r="K1960" t="str">
            <v>Ft</v>
          </cell>
        </row>
        <row r="1961">
          <cell r="B1961" t="str">
            <v>Preferred minimum tangent between a point of switch and spiral</v>
          </cell>
          <cell r="K1961" t="str">
            <v>Ft</v>
          </cell>
        </row>
        <row r="1962">
          <cell r="B1962" t="str">
            <v>Preferred minimum tangent between last long tie and spiral</v>
          </cell>
          <cell r="K1962" t="str">
            <v>Ft</v>
          </cell>
        </row>
        <row r="1963">
          <cell r="B1963" t="str">
            <v>Preferred minimum tangent length</v>
          </cell>
          <cell r="K1963" t="str">
            <v>Ft</v>
          </cell>
        </row>
        <row r="1964">
          <cell r="B1964" t="str">
            <v>Prescribed concrete</v>
          </cell>
        </row>
        <row r="1965">
          <cell r="B1965" t="str">
            <v>Pressure drop</v>
          </cell>
          <cell r="K1965" t="str">
            <v>Pa</v>
          </cell>
        </row>
        <row r="1966">
          <cell r="B1966" t="str">
            <v>Pressure relative to adjoining space</v>
          </cell>
        </row>
        <row r="1967">
          <cell r="B1967" t="str">
            <v>Pressure relative to ambient</v>
          </cell>
        </row>
        <row r="1968">
          <cell r="B1968" t="str">
            <v>Prestressed glass material partial factor</v>
          </cell>
        </row>
        <row r="1969">
          <cell r="B1969" t="str">
            <v>Presure drop_maximum</v>
          </cell>
          <cell r="K1969" t="str">
            <v>PSIG</v>
          </cell>
        </row>
        <row r="1970">
          <cell r="B1970" t="str">
            <v>Presure drop_minimum</v>
          </cell>
          <cell r="K1970" t="str">
            <v>PSIG</v>
          </cell>
        </row>
        <row r="1971">
          <cell r="B1971" t="str">
            <v>Pretensioning type</v>
          </cell>
        </row>
        <row r="1972">
          <cell r="B1972" t="str">
            <v>Primary building use</v>
          </cell>
        </row>
        <row r="1973">
          <cell r="B1973" t="str">
            <v>Primary district heating flow temperature max</v>
          </cell>
          <cell r="K1973" t="str">
            <v>°C</v>
          </cell>
        </row>
        <row r="1974">
          <cell r="B1974" t="str">
            <v>Primary district heating pressure drop max</v>
          </cell>
          <cell r="K1974" t="str">
            <v>kPa</v>
          </cell>
        </row>
        <row r="1975">
          <cell r="B1975" t="str">
            <v>Primary material</v>
          </cell>
        </row>
        <row r="1976">
          <cell r="B1976" t="str">
            <v>Primary protective coating</v>
          </cell>
        </row>
        <row r="1977">
          <cell r="B1977" t="str">
            <v>Principal designer name</v>
          </cell>
        </row>
        <row r="1978">
          <cell r="B1978" t="str">
            <v>Priority</v>
          </cell>
        </row>
        <row r="1979">
          <cell r="B1979" t="str">
            <v>Process outlet total load of natural gas</v>
          </cell>
        </row>
        <row r="1980">
          <cell r="B1980" t="str">
            <v>Procurement route</v>
          </cell>
        </row>
        <row r="1981">
          <cell r="B1981" t="str">
            <v>Producer to provide confirmation of compliance with performance requirements</v>
          </cell>
        </row>
        <row r="1982">
          <cell r="B1982" t="str">
            <v>Product A1-A3 carbon factor</v>
          </cell>
          <cell r="K1982" t="str">
            <v>kgCO2e/kg</v>
          </cell>
        </row>
        <row r="1983">
          <cell r="B1983" t="str">
            <v>Product ID</v>
          </cell>
        </row>
        <row r="1984">
          <cell r="B1984" t="str">
            <v>Product name/id</v>
          </cell>
        </row>
        <row r="1985">
          <cell r="B1985" t="str">
            <v>Product range</v>
          </cell>
        </row>
        <row r="1986">
          <cell r="B1986" t="str">
            <v>Project address</v>
          </cell>
        </row>
        <row r="1987">
          <cell r="B1987" t="str">
            <v>Project ambition</v>
          </cell>
          <cell r="K1987" t="str">
            <v>Conventional/Green/Sustainable/Restorative/Regenerative</v>
          </cell>
        </row>
        <row r="1988">
          <cell r="B1988" t="str">
            <v>Project budget</v>
          </cell>
          <cell r="K1988" t="str">
            <v>£</v>
          </cell>
        </row>
        <row r="1989">
          <cell r="B1989" t="str">
            <v>Project Carbon Management Plan</v>
          </cell>
        </row>
        <row r="1990">
          <cell r="B1990" t="str">
            <v>Project confidentiality</v>
          </cell>
        </row>
        <row r="1991">
          <cell r="B1991" t="str">
            <v>Projected Capital Carbon</v>
          </cell>
          <cell r="K1991" t="str">
            <v>tCO2e</v>
          </cell>
        </row>
        <row r="1992">
          <cell r="B1992" t="str">
            <v>Projected Operational Carbon</v>
          </cell>
          <cell r="K1992" t="str">
            <v>tCO2e</v>
          </cell>
        </row>
        <row r="1993">
          <cell r="B1993" t="str">
            <v>Projected User Carbon</v>
          </cell>
          <cell r="K1993" t="str">
            <v>tCO2e</v>
          </cell>
        </row>
        <row r="1994">
          <cell r="B1994" t="str">
            <v>Project manager name</v>
          </cell>
        </row>
        <row r="1995">
          <cell r="B1995" t="str">
            <v>Project name</v>
          </cell>
        </row>
        <row r="1996">
          <cell r="B1996" t="str">
            <v>Project number</v>
          </cell>
        </row>
        <row r="1997">
          <cell r="B1997" t="str">
            <v>Project phase</v>
          </cell>
        </row>
        <row r="1998">
          <cell r="B1998" t="str">
            <v>Project phase _ end</v>
          </cell>
        </row>
        <row r="1999">
          <cell r="B1999" t="str">
            <v>Project phase _ start</v>
          </cell>
        </row>
        <row r="2000">
          <cell r="B2000" t="str">
            <v>Project stage</v>
          </cell>
        </row>
        <row r="2001">
          <cell r="B2001" t="str">
            <v>Project type</v>
          </cell>
        </row>
        <row r="2002">
          <cell r="B2002" t="str">
            <v>Proportion of waste processed for reuse, recovery or recycling</v>
          </cell>
          <cell r="K2002" t="str">
            <v>%</v>
          </cell>
        </row>
        <row r="2003">
          <cell r="B2003" t="str">
            <v>Proportion of waste sent to landfill</v>
          </cell>
          <cell r="K2003" t="str">
            <v>%</v>
          </cell>
        </row>
        <row r="2004">
          <cell r="B2004" t="str">
            <v>Proposed air leakage</v>
          </cell>
          <cell r="K2004" t="str">
            <v>m³/(h m²) @ 50 Pa</v>
          </cell>
        </row>
        <row r="2005">
          <cell r="B2005" t="str">
            <v>Proposed building height</v>
          </cell>
          <cell r="K2005" t="str">
            <v>m</v>
          </cell>
        </row>
        <row r="2006">
          <cell r="B2006" t="str">
            <v>Proposed quantity of bars</v>
          </cell>
        </row>
        <row r="2007">
          <cell r="B2007" t="str">
            <v>Proposed thermal comfort category</v>
          </cell>
          <cell r="K2007" t="str">
            <v>A/B/C</v>
          </cell>
        </row>
        <row r="2008">
          <cell r="B2008" t="str">
            <v>Proprietary concrete</v>
          </cell>
        </row>
        <row r="2009">
          <cell r="B2009" t="str">
            <v>Protection reason</v>
          </cell>
        </row>
        <row r="2010">
          <cell r="B2010" t="str">
            <v>Protection system</v>
          </cell>
        </row>
        <row r="2011">
          <cell r="B2011" t="str">
            <v>Protection system effective</v>
          </cell>
        </row>
        <row r="2012">
          <cell r="B2012" t="str">
            <v>Proximity to coast</v>
          </cell>
        </row>
        <row r="2013">
          <cell r="B2013" t="str">
            <v>PRS BACO parapet type</v>
          </cell>
        </row>
        <row r="2014">
          <cell r="B2014" t="str">
            <v>PRS designer name</v>
          </cell>
        </row>
        <row r="2015">
          <cell r="B2015" t="str">
            <v>PRS form</v>
          </cell>
        </row>
        <row r="2016">
          <cell r="B2016" t="str">
            <v>PRS location</v>
          </cell>
        </row>
        <row r="2017">
          <cell r="B2017" t="str">
            <v>PRS manufacturer</v>
          </cell>
        </row>
        <row r="2018">
          <cell r="B2018" t="str">
            <v>PRS name</v>
          </cell>
        </row>
        <row r="2019">
          <cell r="B2019" t="str">
            <v>Public health engineer name</v>
          </cell>
        </row>
        <row r="2020">
          <cell r="B2020" t="str">
            <v>Pump load</v>
          </cell>
          <cell r="K2020" t="str">
            <v>W</v>
          </cell>
        </row>
        <row r="2021">
          <cell r="B2021" t="str">
            <v>Pumproom and sump requirement</v>
          </cell>
        </row>
        <row r="2022">
          <cell r="B2022" t="str">
            <v>PV area per kW</v>
          </cell>
          <cell r="K2022" t="str">
            <v>m²</v>
          </cell>
        </row>
        <row r="2023">
          <cell r="B2023" t="str">
            <v>Quanity _ communication rooms</v>
          </cell>
          <cell r="K2023" t="str">
            <v>m²</v>
          </cell>
        </row>
        <row r="2024">
          <cell r="B2024" t="str">
            <v>Quantity</v>
          </cell>
        </row>
        <row r="2025">
          <cell r="B2025" t="str">
            <v>Quantity _ MV switch rooms</v>
          </cell>
          <cell r="K2025" t="str">
            <v>m²</v>
          </cell>
        </row>
        <row r="2026">
          <cell r="B2026" t="str">
            <v>Quantity of building blocks</v>
          </cell>
        </row>
        <row r="2027">
          <cell r="B2027" t="str">
            <v>Quantity of cabinets per row</v>
          </cell>
        </row>
        <row r="2028">
          <cell r="B2028" t="str">
            <v>Quantity of cabinets _ targeted</v>
          </cell>
          <cell r="K2028" t="str">
            <v>cabinets</v>
          </cell>
        </row>
        <row r="2029">
          <cell r="B2029" t="str">
            <v>Quantity of car spaces _ required</v>
          </cell>
        </row>
        <row r="2030">
          <cell r="B2030" t="str">
            <v>Quantity of cat 3 RJ 11 data outlet</v>
          </cell>
        </row>
        <row r="2031">
          <cell r="B2031" t="str">
            <v>Quantity of cleaner outlet</v>
          </cell>
        </row>
        <row r="2032">
          <cell r="B2032" t="str">
            <v>Quantity of cooker outlet</v>
          </cell>
        </row>
        <row r="2033">
          <cell r="B2033" t="str">
            <v>Quantity of data halls _ targeted</v>
          </cell>
        </row>
        <row r="2034">
          <cell r="B2034" t="str">
            <v>Quantity of electric vehicle chargers</v>
          </cell>
        </row>
        <row r="2035">
          <cell r="B2035" t="str">
            <v>Quantity of emergency power off</v>
          </cell>
        </row>
        <row r="2036">
          <cell r="B2036" t="str">
            <v>Quantity of employment</v>
          </cell>
        </row>
        <row r="2037">
          <cell r="B2037" t="str">
            <v>Quantity of existing population</v>
          </cell>
          <cell r="K2037" t="str">
            <v>people</v>
          </cell>
        </row>
        <row r="2038">
          <cell r="B2038" t="str">
            <v>Quantity of exploratory holes</v>
          </cell>
        </row>
        <row r="2039">
          <cell r="B2039" t="str">
            <v>Quantity of flats</v>
          </cell>
        </row>
        <row r="2040">
          <cell r="B2040" t="str">
            <v>Quantity of flats in private housing</v>
          </cell>
        </row>
        <row r="2041">
          <cell r="B2041" t="str">
            <v>Quantity of flats in public housing</v>
          </cell>
        </row>
        <row r="2042">
          <cell r="B2042" t="str">
            <v>Quantity of floor box outlet</v>
          </cell>
        </row>
        <row r="2043">
          <cell r="B2043" t="str">
            <v>Quantity of floor grommet outlet</v>
          </cell>
        </row>
        <row r="2044">
          <cell r="B2044" t="str">
            <v>Quantity of fused connection unit outlet</v>
          </cell>
        </row>
        <row r="2045">
          <cell r="B2045" t="str">
            <v>Quantity of glass layers</v>
          </cell>
        </row>
        <row r="2046">
          <cell r="B2046" t="str">
            <v>Quantity of lanes</v>
          </cell>
        </row>
        <row r="2047">
          <cell r="B2047" t="str">
            <v>Quantity of layers</v>
          </cell>
        </row>
        <row r="2048">
          <cell r="B2048" t="str">
            <v>Quantity of LC fibre data outlet</v>
          </cell>
        </row>
        <row r="2049">
          <cell r="B2049" t="str">
            <v>Quantity of lobby storeys</v>
          </cell>
        </row>
        <row r="2050">
          <cell r="B2050" t="str">
            <v>Quantity of new employment</v>
          </cell>
        </row>
        <row r="2051">
          <cell r="B2051" t="str">
            <v>Quantity of new population</v>
          </cell>
          <cell r="K2051" t="str">
            <v>people</v>
          </cell>
        </row>
        <row r="2052">
          <cell r="B2052" t="str">
            <v>Quantity of non domestic storeys _ maximum</v>
          </cell>
        </row>
        <row r="2053">
          <cell r="B2053" t="str">
            <v>Quantity of non potable outlet</v>
          </cell>
        </row>
        <row r="2054">
          <cell r="B2054" t="str">
            <v>Quantity of outlets of compressed air</v>
          </cell>
        </row>
        <row r="2055">
          <cell r="B2055" t="str">
            <v>Quantity of outlets of medical gas</v>
          </cell>
        </row>
        <row r="2056">
          <cell r="B2056" t="str">
            <v>Quantity of outlets of natural gas</v>
          </cell>
        </row>
        <row r="2057">
          <cell r="B2057" t="str">
            <v>Quantity of people per flat</v>
          </cell>
          <cell r="K2057" t="str">
            <v>people</v>
          </cell>
        </row>
        <row r="2058">
          <cell r="B2058" t="str">
            <v>Quantity of population</v>
          </cell>
          <cell r="K2058" t="str">
            <v>people</v>
          </cell>
        </row>
        <row r="2059">
          <cell r="B2059" t="str">
            <v>Quantity of population in private housing</v>
          </cell>
          <cell r="K2059" t="str">
            <v>people</v>
          </cell>
        </row>
        <row r="2060">
          <cell r="B2060" t="str">
            <v>Quantity of population in public housing</v>
          </cell>
          <cell r="K2060" t="str">
            <v>people</v>
          </cell>
        </row>
        <row r="2061">
          <cell r="B2061" t="str">
            <v>Quantity of potable outlet</v>
          </cell>
        </row>
        <row r="2062">
          <cell r="B2062" t="str">
            <v>Quantity of public rental housing</v>
          </cell>
        </row>
        <row r="2063">
          <cell r="B2063" t="str">
            <v>Quantity of radio audio visual outlet</v>
          </cell>
        </row>
        <row r="2064">
          <cell r="B2064" t="str">
            <v>Quantity of RJ45 data outlet</v>
          </cell>
        </row>
        <row r="2065">
          <cell r="B2065" t="str">
            <v>Quantity of sanitaryware</v>
          </cell>
        </row>
        <row r="2066">
          <cell r="B2066" t="str">
            <v>Quantity of shaver outlet</v>
          </cell>
        </row>
        <row r="2067">
          <cell r="B2067" t="str">
            <v>Quantity of shower sanitaryware</v>
          </cell>
        </row>
        <row r="2068">
          <cell r="B2068" t="str">
            <v>Quantity of single socket outlet</v>
          </cell>
        </row>
        <row r="2069">
          <cell r="B2069" t="str">
            <v>Quantity of spans</v>
          </cell>
        </row>
        <row r="2070">
          <cell r="B2070" t="str">
            <v>Quantity of subsidised sales flats</v>
          </cell>
        </row>
        <row r="2071">
          <cell r="B2071" t="str">
            <v>Quantity of total building storeys</v>
          </cell>
        </row>
        <row r="2072">
          <cell r="B2072" t="str">
            <v>Quantity of total population</v>
          </cell>
          <cell r="K2072" t="str">
            <v>people</v>
          </cell>
        </row>
        <row r="2073">
          <cell r="B2073" t="str">
            <v>Quantity of tv audio visual television</v>
          </cell>
        </row>
        <row r="2074">
          <cell r="B2074" t="str">
            <v>Quantity of twin socket outlet</v>
          </cell>
        </row>
        <row r="2075">
          <cell r="B2075" t="str">
            <v>Quantity of urinal sanitaryware</v>
          </cell>
        </row>
        <row r="2076">
          <cell r="B2076" t="str">
            <v>Quarter</v>
          </cell>
        </row>
        <row r="2077">
          <cell r="B2077" t="str">
            <v>Radiated SPL reference distance</v>
          </cell>
          <cell r="K2077" t="str">
            <v>mm</v>
          </cell>
        </row>
        <row r="2078">
          <cell r="B2078" t="str">
            <v>Radiation model</v>
          </cell>
        </row>
        <row r="2079">
          <cell r="B2079" t="str">
            <v>Radio audio visual radio required</v>
          </cell>
        </row>
        <row r="2080">
          <cell r="B2080" t="str">
            <v>Radius</v>
          </cell>
          <cell r="K2080" t="str">
            <v>m</v>
          </cell>
        </row>
        <row r="2081">
          <cell r="B2081" t="str">
            <v>Radius of gyration _ axis x</v>
          </cell>
          <cell r="K2081" t="str">
            <v>mm</v>
          </cell>
        </row>
        <row r="2082">
          <cell r="B2082" t="str">
            <v>Radius of gyration _ axis y</v>
          </cell>
          <cell r="K2082" t="str">
            <v>mm</v>
          </cell>
        </row>
        <row r="2083">
          <cell r="B2083" t="str">
            <v>Rainfall in April</v>
          </cell>
          <cell r="K2083" t="str">
            <v>mm</v>
          </cell>
        </row>
        <row r="2084">
          <cell r="B2084" t="str">
            <v>Rainfall in August</v>
          </cell>
          <cell r="K2084" t="str">
            <v>mm</v>
          </cell>
        </row>
        <row r="2085">
          <cell r="B2085" t="str">
            <v>Rainfall in December</v>
          </cell>
          <cell r="K2085" t="str">
            <v>mm</v>
          </cell>
        </row>
        <row r="2086">
          <cell r="B2086" t="str">
            <v>Rainfall in February</v>
          </cell>
          <cell r="K2086" t="str">
            <v>mm</v>
          </cell>
        </row>
        <row r="2087">
          <cell r="B2087" t="str">
            <v>Rainfall in January</v>
          </cell>
          <cell r="K2087" t="str">
            <v>mm</v>
          </cell>
        </row>
        <row r="2088">
          <cell r="B2088" t="str">
            <v>Rainfall in July</v>
          </cell>
          <cell r="K2088" t="str">
            <v>mm</v>
          </cell>
        </row>
        <row r="2089">
          <cell r="B2089" t="str">
            <v>Rainfall in June</v>
          </cell>
          <cell r="K2089" t="str">
            <v>mm</v>
          </cell>
        </row>
        <row r="2090">
          <cell r="B2090" t="str">
            <v>Rainfall in March</v>
          </cell>
          <cell r="K2090" t="str">
            <v>mm</v>
          </cell>
        </row>
        <row r="2091">
          <cell r="B2091" t="str">
            <v>Rainfall in May</v>
          </cell>
          <cell r="K2091" t="str">
            <v>mm</v>
          </cell>
        </row>
        <row r="2092">
          <cell r="B2092" t="str">
            <v>Rainfall in November</v>
          </cell>
          <cell r="K2092" t="str">
            <v>mm</v>
          </cell>
        </row>
        <row r="2093">
          <cell r="B2093" t="str">
            <v>Rainfall in October</v>
          </cell>
          <cell r="K2093" t="str">
            <v>mm</v>
          </cell>
        </row>
        <row r="2094">
          <cell r="B2094" t="str">
            <v>Rainfall in September</v>
          </cell>
          <cell r="K2094" t="str">
            <v>mm</v>
          </cell>
        </row>
        <row r="2095">
          <cell r="B2095" t="str">
            <v>Rated life_basis</v>
          </cell>
        </row>
        <row r="2096">
          <cell r="B2096" t="str">
            <v>Rated life_hours</v>
          </cell>
          <cell r="K2096" t="str">
            <v>hours</v>
          </cell>
        </row>
        <row r="2097">
          <cell r="B2097" t="str">
            <v>Rate of change of cohesion with depth</v>
          </cell>
          <cell r="K2097" t="str">
            <v>kN/m²/m</v>
          </cell>
        </row>
        <row r="2098">
          <cell r="B2098" t="str">
            <v>Rate of change of Horizontal Young's Modulus with depth</v>
          </cell>
          <cell r="K2098" t="str">
            <v>kN/m²/m</v>
          </cell>
        </row>
        <row r="2099">
          <cell r="B2099" t="str">
            <v>Rate of change of shear strength with depth</v>
          </cell>
          <cell r="K2099" t="str">
            <v>kN/m²/m</v>
          </cell>
        </row>
        <row r="2100">
          <cell r="B2100" t="str">
            <v>Rate of condensate production _ summer</v>
          </cell>
          <cell r="K2100" t="str">
            <v>kg/hour</v>
          </cell>
        </row>
        <row r="2101">
          <cell r="B2101" t="str">
            <v>Rate of condensate production _ winter</v>
          </cell>
          <cell r="K2101" t="str">
            <v>kg/hour</v>
          </cell>
        </row>
        <row r="2102">
          <cell r="B2102" t="str">
            <v>Rating achieved</v>
          </cell>
        </row>
        <row r="2103">
          <cell r="B2103" t="str">
            <v>Rating of electric vehicle chargers</v>
          </cell>
          <cell r="K2103" t="str">
            <v>kW</v>
          </cell>
        </row>
        <row r="2104">
          <cell r="B2104" t="str">
            <v>Rating scheme</v>
          </cell>
        </row>
        <row r="2105">
          <cell r="B2105" t="str">
            <v>Ratio of change in horizontal effective stress to a unit change in vertical effective stress Kr</v>
          </cell>
        </row>
        <row r="2106">
          <cell r="B2106" t="str">
            <v>Ratio of economic area to overall</v>
          </cell>
          <cell r="K2106" t="str">
            <v>%</v>
          </cell>
        </row>
        <row r="2107">
          <cell r="B2107" t="str">
            <v>Ratio of open space area to overall</v>
          </cell>
          <cell r="K2107" t="str">
            <v>%</v>
          </cell>
        </row>
        <row r="2108">
          <cell r="B2108" t="str">
            <v>Ratio of other area of network assets to overall</v>
          </cell>
          <cell r="K2108" t="str">
            <v>%</v>
          </cell>
        </row>
        <row r="2109">
          <cell r="B2109" t="str">
            <v>Ratio of population in private housing to overall</v>
          </cell>
          <cell r="K2109" t="str">
            <v>%</v>
          </cell>
        </row>
        <row r="2110">
          <cell r="B2110" t="str">
            <v>Ratio of population in public housing to overall</v>
          </cell>
          <cell r="K2110" t="str">
            <v>%</v>
          </cell>
        </row>
        <row r="2111">
          <cell r="B2111" t="str">
            <v>Ratio of private housing to overall</v>
          </cell>
          <cell r="K2111" t="str">
            <v>%</v>
          </cell>
        </row>
        <row r="2112">
          <cell r="B2112" t="str">
            <v>Ratio of public facilities area to overall</v>
          </cell>
          <cell r="K2112" t="str">
            <v>%</v>
          </cell>
        </row>
        <row r="2113">
          <cell r="B2113" t="str">
            <v>Ratio of public housing to overall</v>
          </cell>
          <cell r="K2113" t="str">
            <v>%</v>
          </cell>
        </row>
        <row r="2114">
          <cell r="B2114" t="str">
            <v>Ratio of public housing to quantity of subsidised sales flats</v>
          </cell>
          <cell r="K2114" t="str">
            <v>%</v>
          </cell>
        </row>
        <row r="2115">
          <cell r="B2115" t="str">
            <v>Ratio of public rental housing to quantity of subsidised sales flats</v>
          </cell>
          <cell r="K2115" t="str">
            <v>%</v>
          </cell>
        </row>
        <row r="2116">
          <cell r="B2116" t="str">
            <v>Ratio of residential area to overall</v>
          </cell>
          <cell r="K2116" t="str">
            <v>%</v>
          </cell>
        </row>
        <row r="2117">
          <cell r="B2117" t="str">
            <v>Ratio of wall adhesion to soil cohesion</v>
          </cell>
        </row>
        <row r="2118">
          <cell r="B2118" t="str">
            <v>Ratio of wall-soil friction angle to shearing resistance angle</v>
          </cell>
        </row>
        <row r="2119">
          <cell r="B2119" t="str">
            <v>Raw material carbon factor</v>
          </cell>
          <cell r="K2119" t="str">
            <v>kgCO2e/kg</v>
          </cell>
        </row>
        <row r="2120">
          <cell r="B2120" t="str">
            <v>Reactive load _ axis x</v>
          </cell>
          <cell r="K2120" t="str">
            <v>kN</v>
          </cell>
        </row>
        <row r="2121">
          <cell r="B2121" t="str">
            <v>Reactive load _ axis xx</v>
          </cell>
          <cell r="K2121" t="str">
            <v>kN</v>
          </cell>
        </row>
        <row r="2122">
          <cell r="B2122" t="str">
            <v>Reactive load _ axis y</v>
          </cell>
          <cell r="K2122" t="str">
            <v>kN</v>
          </cell>
        </row>
        <row r="2123">
          <cell r="B2123" t="str">
            <v>Reactive load _ axis yy</v>
          </cell>
          <cell r="K2123" t="str">
            <v>kN</v>
          </cell>
        </row>
        <row r="2124">
          <cell r="B2124" t="str">
            <v>Reactive load _ axis z</v>
          </cell>
          <cell r="K2124" t="str">
            <v>kN</v>
          </cell>
        </row>
        <row r="2125">
          <cell r="B2125" t="str">
            <v>Reactive load _ axis zz</v>
          </cell>
          <cell r="K2125" t="str">
            <v>kN</v>
          </cell>
        </row>
        <row r="2126">
          <cell r="B2126" t="str">
            <v>Reactive load _ dead load _ axis x</v>
          </cell>
          <cell r="K2126" t="str">
            <v>kN</v>
          </cell>
        </row>
        <row r="2127">
          <cell r="B2127" t="str">
            <v>Reactive load _ dead load _ axis xx</v>
          </cell>
          <cell r="K2127" t="str">
            <v>kNm</v>
          </cell>
        </row>
        <row r="2128">
          <cell r="B2128" t="str">
            <v>Reactive load _ dead load _ axis y</v>
          </cell>
          <cell r="K2128" t="str">
            <v>kN</v>
          </cell>
        </row>
        <row r="2129">
          <cell r="B2129" t="str">
            <v>Reactive load _ dead load _ axis yy</v>
          </cell>
          <cell r="K2129" t="str">
            <v>kNm</v>
          </cell>
        </row>
        <row r="2130">
          <cell r="B2130" t="str">
            <v>Reactive load _ dead load _ axis z</v>
          </cell>
          <cell r="K2130" t="str">
            <v>kN</v>
          </cell>
        </row>
        <row r="2131">
          <cell r="B2131" t="str">
            <v>Reactive load _ dead load _ axis zz</v>
          </cell>
          <cell r="K2131" t="str">
            <v>kNm</v>
          </cell>
        </row>
        <row r="2132">
          <cell r="B2132" t="str">
            <v>Reason for non compliance</v>
          </cell>
        </row>
        <row r="2133">
          <cell r="B2133" t="str">
            <v>Reason for no risk assessment process</v>
          </cell>
        </row>
        <row r="2134">
          <cell r="B2134" t="str">
            <v>Rebar quantity</v>
          </cell>
          <cell r="K2134" t="str">
            <v>kg</v>
          </cell>
        </row>
        <row r="2135">
          <cell r="B2135" t="str">
            <v>Rebar tension ratio</v>
          </cell>
          <cell r="K2135" t="str">
            <v>%</v>
          </cell>
        </row>
        <row r="2136">
          <cell r="B2136" t="str">
            <v>Recommended</v>
          </cell>
        </row>
        <row r="2137">
          <cell r="B2137" t="str">
            <v>Recommended illuminance</v>
          </cell>
          <cell r="K2137" t="str">
            <v>lux</v>
          </cell>
        </row>
        <row r="2138">
          <cell r="B2138" t="str">
            <v>Recommended luminance</v>
          </cell>
          <cell r="K2138" t="str">
            <v>cd/m²</v>
          </cell>
        </row>
        <row r="2139">
          <cell r="B2139" t="str">
            <v>Recommended uniformity</v>
          </cell>
        </row>
        <row r="2140">
          <cell r="B2140" t="str">
            <v>Rectifier rating</v>
          </cell>
          <cell r="K2140" t="str">
            <v>MW</v>
          </cell>
        </row>
        <row r="2141">
          <cell r="B2141" t="str">
            <v>Recycled aggregate content details _ designed concrete</v>
          </cell>
        </row>
        <row r="2142">
          <cell r="B2142" t="str">
            <v>Recycled aggregate content percentage</v>
          </cell>
          <cell r="K2142" t="str">
            <v>%</v>
          </cell>
        </row>
        <row r="2143">
          <cell r="B2143" t="str">
            <v>Recycled aggregate content permitted</v>
          </cell>
        </row>
        <row r="2144">
          <cell r="B2144" t="str">
            <v>Reference design</v>
          </cell>
        </row>
        <row r="2145">
          <cell r="B2145" t="str">
            <v>Reference downstream</v>
          </cell>
        </row>
        <row r="2146">
          <cell r="B2146" t="str">
            <v>Reference level</v>
          </cell>
        </row>
        <row r="2147">
          <cell r="B2147" t="str">
            <v>Reference standard</v>
          </cell>
        </row>
        <row r="2148">
          <cell r="B2148" t="str">
            <v>Reference study period</v>
          </cell>
          <cell r="K2148" t="str">
            <v>Years</v>
          </cell>
        </row>
        <row r="2149">
          <cell r="B2149" t="str">
            <v>Reference upstream</v>
          </cell>
        </row>
        <row r="2150">
          <cell r="B2150" t="str">
            <v>Re-fill period for cold water storage tank</v>
          </cell>
          <cell r="K2150" t="str">
            <v>hours</v>
          </cell>
        </row>
        <row r="2151">
          <cell r="B2151" t="str">
            <v>Reflectance of the room surfaces (area weighted average)</v>
          </cell>
        </row>
        <row r="2152">
          <cell r="B2152" t="str">
            <v>Refrigerant charge</v>
          </cell>
          <cell r="K2152" t="str">
            <v>kg</v>
          </cell>
        </row>
        <row r="2153">
          <cell r="B2153" t="str">
            <v>Refrigerant charge per kW of capacity</v>
          </cell>
          <cell r="K2153" t="str">
            <v>kg</v>
          </cell>
        </row>
        <row r="2154">
          <cell r="B2154" t="str">
            <v>Refrigerant end of life recovery rate</v>
          </cell>
          <cell r="K2154" t="str">
            <v>%</v>
          </cell>
        </row>
        <row r="2155">
          <cell r="B2155" t="str">
            <v>Refrigerant global warming potential</v>
          </cell>
          <cell r="K2155" t="str">
            <v>kgCO2e/kg</v>
          </cell>
        </row>
        <row r="2156">
          <cell r="B2156" t="str">
            <v>Refurbishment floor area</v>
          </cell>
          <cell r="K2156" t="str">
            <v>m²</v>
          </cell>
        </row>
        <row r="2157">
          <cell r="B2157" t="str">
            <v>Region</v>
          </cell>
        </row>
        <row r="2158">
          <cell r="B2158" t="str">
            <v>Re-heat period for hot water storage tank</v>
          </cell>
          <cell r="K2158" t="str">
            <v>hours</v>
          </cell>
        </row>
        <row r="2159">
          <cell r="B2159" t="str">
            <v>Reinforcement grade</v>
          </cell>
        </row>
        <row r="2160">
          <cell r="B2160" t="str">
            <v>Reinforcement requirements</v>
          </cell>
        </row>
        <row r="2161">
          <cell r="B2161" t="str">
            <v>Reinforcement standard</v>
          </cell>
        </row>
        <row r="2162">
          <cell r="B2162" t="str">
            <v>Relative humidity_maximum</v>
          </cell>
          <cell r="K2162" t="str">
            <v>%</v>
          </cell>
        </row>
        <row r="2163">
          <cell r="B2163" t="str">
            <v>Relative humidity_minimum</v>
          </cell>
          <cell r="K2163" t="str">
            <v>%</v>
          </cell>
        </row>
        <row r="2164">
          <cell r="B2164" t="str">
            <v>Relative humidity _ summer</v>
          </cell>
          <cell r="K2164" t="str">
            <v>%</v>
          </cell>
        </row>
        <row r="2165">
          <cell r="B2165" t="str">
            <v>Relative humidity _ winter</v>
          </cell>
          <cell r="K2165" t="str">
            <v>%</v>
          </cell>
        </row>
        <row r="2166">
          <cell r="B2166" t="str">
            <v>Release door holders on main escape routes</v>
          </cell>
        </row>
        <row r="2167">
          <cell r="B2167" t="str">
            <v>Remedial works</v>
          </cell>
        </row>
        <row r="2168">
          <cell r="B2168" t="str">
            <v>Remnant capacity &gt; allowable capacity</v>
          </cell>
        </row>
        <row r="2169">
          <cell r="B2169" t="str">
            <v>Remnant capacity &gt; minimum capacity</v>
          </cell>
        </row>
        <row r="2170">
          <cell r="B2170" t="str">
            <v>Replacement factor</v>
          </cell>
          <cell r="K2170" t="str">
            <v>%</v>
          </cell>
        </row>
        <row r="2171">
          <cell r="B2171" t="str">
            <v>Required admixtures quantity and material source</v>
          </cell>
        </row>
        <row r="2172">
          <cell r="B2172" t="str">
            <v>Required clear width</v>
          </cell>
          <cell r="K2172" t="str">
            <v>mm</v>
          </cell>
        </row>
        <row r="2173">
          <cell r="B2173" t="str">
            <v>Required factor of safety against flotation _ 500 year flood level</v>
          </cell>
        </row>
        <row r="2174">
          <cell r="B2174" t="str">
            <v>Required factor of safety against flotation _ construction level</v>
          </cell>
        </row>
        <row r="2175">
          <cell r="B2175" t="str">
            <v>Required factor of safety against flotation _ normal high level</v>
          </cell>
        </row>
        <row r="2176">
          <cell r="B2176" t="str">
            <v>Required gross open space area</v>
          </cell>
          <cell r="K2176" t="str">
            <v>m²</v>
          </cell>
        </row>
        <row r="2177">
          <cell r="B2177" t="str">
            <v>Required mounting height</v>
          </cell>
          <cell r="K2177" t="str">
            <v>m</v>
          </cell>
        </row>
        <row r="2178">
          <cell r="B2178" t="str">
            <v>Required mounting height tolerance</v>
          </cell>
          <cell r="K2178" t="str">
            <v>mm</v>
          </cell>
        </row>
        <row r="2179">
          <cell r="B2179" t="str">
            <v>Required number of domestic storeys</v>
          </cell>
        </row>
        <row r="2180">
          <cell r="B2180" t="str">
            <v>Required permits for contracted works</v>
          </cell>
        </row>
        <row r="2181">
          <cell r="B2181" t="str">
            <v>Requirement for finishing concrete</v>
          </cell>
        </row>
        <row r="2182">
          <cell r="B2182" t="str">
            <v>Requirements for accelerated or retarded set</v>
          </cell>
        </row>
        <row r="2183">
          <cell r="B2183" t="str">
            <v>Requirements for proportion of fine aggregate</v>
          </cell>
        </row>
        <row r="2184">
          <cell r="B2184" t="str">
            <v>Requirements for tensile splitting strength</v>
          </cell>
        </row>
        <row r="2185">
          <cell r="B2185" t="str">
            <v>Residual effective angle of shearing resistance</v>
          </cell>
          <cell r="K2185" t="str">
            <v>°</v>
          </cell>
        </row>
        <row r="2186">
          <cell r="B2186" t="str">
            <v>Resilience</v>
          </cell>
          <cell r="K2186" t="str">
            <v>N/A, N+1, N+N</v>
          </cell>
        </row>
        <row r="2187">
          <cell r="B2187" t="str">
            <v>Resistance factor</v>
          </cell>
        </row>
        <row r="2188">
          <cell r="B2188" t="str">
            <v>Resistance factor _ for members in combined forces and torsion, rupture</v>
          </cell>
        </row>
        <row r="2189">
          <cell r="B2189" t="str">
            <v>Resistance factor _ for members in combined forces and torsion, yielding</v>
          </cell>
        </row>
        <row r="2190">
          <cell r="B2190" t="str">
            <v>Resistance factor _ for members in compression</v>
          </cell>
        </row>
        <row r="2191">
          <cell r="B2191" t="str">
            <v>Resistance factor _ for members in flexure</v>
          </cell>
        </row>
        <row r="2192">
          <cell r="B2192" t="str">
            <v>Resistance factor _ for members in shear</v>
          </cell>
        </row>
        <row r="2193">
          <cell r="B2193" t="str">
            <v>Resistance factor _ for members in tension</v>
          </cell>
        </row>
        <row r="2194">
          <cell r="B2194" t="str">
            <v>Resistance requirement</v>
          </cell>
        </row>
        <row r="2195">
          <cell r="B2195" t="str">
            <v>Respect Planetary Boundaries</v>
          </cell>
        </row>
        <row r="2196">
          <cell r="B2196" t="str">
            <v>Response factor</v>
          </cell>
        </row>
        <row r="2197">
          <cell r="B2197" t="str">
            <v>Response modification coefficient</v>
          </cell>
        </row>
        <row r="2198">
          <cell r="B2198" t="str">
            <v>Restraint factor</v>
          </cell>
        </row>
        <row r="2199">
          <cell r="B2199" t="str">
            <v>Restraint _ axis x</v>
          </cell>
        </row>
        <row r="2200">
          <cell r="B2200" t="str">
            <v>Restraint _ axis xx</v>
          </cell>
        </row>
        <row r="2201">
          <cell r="B2201" t="str">
            <v>Restraint _ axis y</v>
          </cell>
        </row>
        <row r="2202">
          <cell r="B2202" t="str">
            <v>Restraint _ axis yy</v>
          </cell>
        </row>
        <row r="2203">
          <cell r="B2203" t="str">
            <v>Restraint _ axis z</v>
          </cell>
        </row>
        <row r="2204">
          <cell r="B2204" t="str">
            <v>Restraint _ axis zz</v>
          </cell>
        </row>
        <row r="2205">
          <cell r="B2205" t="str">
            <v>Result position</v>
          </cell>
        </row>
        <row r="2206">
          <cell r="B2206" t="str">
            <v>Retail area</v>
          </cell>
          <cell r="K2206" t="str">
            <v>m²</v>
          </cell>
        </row>
        <row r="2207">
          <cell r="B2207" t="str">
            <v>Retrofit cost</v>
          </cell>
          <cell r="K2207" t="str">
            <v>EUR</v>
          </cell>
        </row>
        <row r="2208">
          <cell r="B2208" t="str">
            <v>Retrofit end</v>
          </cell>
        </row>
        <row r="2209">
          <cell r="B2209" t="str">
            <v>Retrofit function</v>
          </cell>
        </row>
        <row r="2210">
          <cell r="B2210" t="str">
            <v>Retrofit start</v>
          </cell>
        </row>
        <row r="2211">
          <cell r="B2211" t="str">
            <v>Retrofit status</v>
          </cell>
        </row>
        <row r="2212">
          <cell r="B2212" t="str">
            <v>Retrofit type</v>
          </cell>
        </row>
        <row r="2213">
          <cell r="B2213" t="str">
            <v>Revenue vehicle standard</v>
          </cell>
        </row>
        <row r="2214">
          <cell r="B2214" t="str">
            <v>Reverberation time</v>
          </cell>
        </row>
        <row r="2215">
          <cell r="B2215" t="str">
            <v>Revetment type</v>
          </cell>
        </row>
        <row r="2216">
          <cell r="B2216" t="str">
            <v>R factor</v>
          </cell>
        </row>
        <row r="2217">
          <cell r="B2217" t="str">
            <v>RHI income per energy</v>
          </cell>
          <cell r="K2217" t="str">
            <v>p/kWh</v>
          </cell>
        </row>
        <row r="2218">
          <cell r="B2218" t="str">
            <v>RHI income per energy (Tier I)</v>
          </cell>
          <cell r="K2218" t="str">
            <v>£/kWh</v>
          </cell>
        </row>
        <row r="2219">
          <cell r="B2219" t="str">
            <v>RHI income per energy Tier I</v>
          </cell>
          <cell r="K2219" t="str">
            <v>£/kWh</v>
          </cell>
        </row>
        <row r="2220">
          <cell r="B2220" t="str">
            <v>RHI income per energy (Tier II)</v>
          </cell>
          <cell r="K2220" t="str">
            <v>£/kWh</v>
          </cell>
        </row>
        <row r="2221">
          <cell r="B2221" t="str">
            <v>RHI income per energy Tier II</v>
          </cell>
          <cell r="K2221" t="str">
            <v>£/kWh</v>
          </cell>
        </row>
        <row r="2222">
          <cell r="B2222" t="str">
            <v>RHI lifetime</v>
          </cell>
          <cell r="K2222" t="str">
            <v>Years</v>
          </cell>
        </row>
        <row r="2223">
          <cell r="B2223" t="str">
            <v>RHI maximum payable energy</v>
          </cell>
          <cell r="K2223" t="str">
            <v>kWh</v>
          </cell>
        </row>
        <row r="2224">
          <cell r="B2224" t="str">
            <v>Riser area</v>
          </cell>
          <cell r="K2224" t="str">
            <v>m²</v>
          </cell>
        </row>
        <row r="2225">
          <cell r="B2225" t="str">
            <v>Riser area percentage of gross internal area</v>
          </cell>
          <cell r="K2225" t="str">
            <v>%</v>
          </cell>
        </row>
        <row r="2226">
          <cell r="B2226" t="str">
            <v>Risk profile</v>
          </cell>
        </row>
        <row r="2227">
          <cell r="B2227" t="str">
            <v>RJ45 data outlet required</v>
          </cell>
        </row>
        <row r="2228">
          <cell r="B2228" t="str">
            <v>Road class</v>
          </cell>
        </row>
        <row r="2229">
          <cell r="B2229" t="str">
            <v>Roads, paths and pavings included in embodied carbon assessment</v>
          </cell>
        </row>
        <row r="2230">
          <cell r="B2230" t="str">
            <v>Rock cohesion c</v>
          </cell>
          <cell r="K2230" t="str">
            <v>MPa</v>
          </cell>
        </row>
        <row r="2231">
          <cell r="B2231" t="str">
            <v>Rock confining stress limit sig3max</v>
          </cell>
          <cell r="K2231" t="str">
            <v>MPa</v>
          </cell>
        </row>
        <row r="2232">
          <cell r="B2232" t="str">
            <v>Rock disturbance factor D</v>
          </cell>
        </row>
        <row r="2233">
          <cell r="B2233" t="str">
            <v>Rock friction angle phi</v>
          </cell>
          <cell r="K2233" t="str">
            <v>°</v>
          </cell>
        </row>
        <row r="2234">
          <cell r="B2234" t="str">
            <v>Rock geological strength index GSI</v>
          </cell>
        </row>
        <row r="2235">
          <cell r="B2235" t="str">
            <v>Rock intact uniaxial compressive strength sigci</v>
          </cell>
          <cell r="K2235" t="str">
            <v>MPa</v>
          </cell>
        </row>
        <row r="2236">
          <cell r="B2236" t="str">
            <v>Rock intact Youngs Modulus Ei</v>
          </cell>
          <cell r="K2236" t="str">
            <v>MPa</v>
          </cell>
        </row>
        <row r="2237">
          <cell r="B2237" t="str">
            <v>Rock mass constant a</v>
          </cell>
        </row>
        <row r="2238">
          <cell r="B2238" t="str">
            <v>Rock mass constant s</v>
          </cell>
        </row>
        <row r="2239">
          <cell r="B2239" t="str">
            <v>Rock mass deformation modulus Erm</v>
          </cell>
          <cell r="K2239" t="str">
            <v>MPa</v>
          </cell>
        </row>
        <row r="2240">
          <cell r="B2240" t="str">
            <v>Rock mass factor j</v>
          </cell>
        </row>
        <row r="2241">
          <cell r="B2241" t="str">
            <v>Rock mass global strength sigcm</v>
          </cell>
          <cell r="K2241" t="str">
            <v>MPa</v>
          </cell>
        </row>
        <row r="2242">
          <cell r="B2242" t="str">
            <v>Rock mass material constant mb</v>
          </cell>
        </row>
        <row r="2243">
          <cell r="B2243" t="str">
            <v>Rock mass tensile strength sigt</v>
          </cell>
          <cell r="K2243" t="str">
            <v>MPa</v>
          </cell>
        </row>
        <row r="2244">
          <cell r="B2244" t="str">
            <v>Rock mass UCS sigc</v>
          </cell>
          <cell r="K2244" t="str">
            <v>MPa</v>
          </cell>
        </row>
        <row r="2245">
          <cell r="B2245" t="str">
            <v>Rock material constant mi</v>
          </cell>
        </row>
        <row r="2246">
          <cell r="B2246" t="str">
            <v>Rock modulus ratio MR</v>
          </cell>
        </row>
        <row r="2247">
          <cell r="B2247" t="str">
            <v>Rock poisson's ratio</v>
          </cell>
        </row>
        <row r="2248">
          <cell r="B2248" t="str">
            <v>Rock slope height</v>
          </cell>
          <cell r="K2248" t="str">
            <v>m</v>
          </cell>
        </row>
        <row r="2249">
          <cell r="B2249" t="str">
            <v>Rock tunnel depth</v>
          </cell>
          <cell r="K2249" t="str">
            <v>m</v>
          </cell>
        </row>
        <row r="2250">
          <cell r="B2250" t="str">
            <v>Rock uniaxial compressive strength</v>
          </cell>
          <cell r="K2250" t="str">
            <v>MPa</v>
          </cell>
        </row>
        <row r="2251">
          <cell r="B2251" t="str">
            <v>Roof included in embodied carbon assessment</v>
          </cell>
        </row>
        <row r="2252">
          <cell r="B2252" t="str">
            <v>Roof light G value</v>
          </cell>
          <cell r="K2252" t="str">
            <v>%</v>
          </cell>
        </row>
        <row r="2253">
          <cell r="B2253" t="str">
            <v>Roof light U value</v>
          </cell>
          <cell r="K2253" t="str">
            <v>W/m²K</v>
          </cell>
        </row>
        <row r="2254">
          <cell r="B2254" t="str">
            <v>Roof type</v>
          </cell>
        </row>
        <row r="2255">
          <cell r="B2255" t="str">
            <v>Roof U value</v>
          </cell>
          <cell r="K2255" t="str">
            <v>W/m²K</v>
          </cell>
        </row>
        <row r="2256">
          <cell r="B2256" t="str">
            <v>Room Cleaning Frequency</v>
          </cell>
        </row>
        <row r="2257">
          <cell r="B2257" t="str">
            <v xml:space="preserve">Room Environment Type </v>
          </cell>
        </row>
        <row r="2258">
          <cell r="B2258" t="str">
            <v>Room Environment Type for RSMF</v>
          </cell>
        </row>
        <row r="2259">
          <cell r="B2259" t="str">
            <v>Room ID</v>
          </cell>
        </row>
        <row r="2260">
          <cell r="B2260" t="str">
            <v>Room pressurisation _ maximum</v>
          </cell>
          <cell r="K2260" t="str">
            <v>Pa</v>
          </cell>
        </row>
        <row r="2261">
          <cell r="B2261" t="str">
            <v>Room pressurisation _ minimum</v>
          </cell>
          <cell r="K2261" t="str">
            <v>Pa</v>
          </cell>
        </row>
        <row r="2262">
          <cell r="B2262" t="str">
            <v>Room sound-insulation parameters noise generation</v>
          </cell>
        </row>
        <row r="2263">
          <cell r="B2263" t="str">
            <v>Room sound-insulation parameters privacy</v>
          </cell>
        </row>
        <row r="2264">
          <cell r="B2264" t="str">
            <v>Room Surface Reflectances</v>
          </cell>
        </row>
        <row r="2265">
          <cell r="B2265" t="str">
            <v>Rotation _ axis x</v>
          </cell>
        </row>
        <row r="2266">
          <cell r="B2266" t="str">
            <v>Rotation _ axis y</v>
          </cell>
        </row>
        <row r="2267">
          <cell r="B2267" t="str">
            <v>Rotation _ axis z</v>
          </cell>
        </row>
        <row r="2268">
          <cell r="B2268" t="str">
            <v>Rotation period ratio</v>
          </cell>
        </row>
        <row r="2269">
          <cell r="B2269" t="str">
            <v>RRRAP/TD19 assessment of updating options file</v>
          </cell>
        </row>
        <row r="2270">
          <cell r="B2270" t="str">
            <v>RRRAP/TD19 assessment or upgrading options undertaken</v>
          </cell>
        </row>
        <row r="2271">
          <cell r="B2271" t="str">
            <v>Rrrap was used</v>
          </cell>
        </row>
        <row r="2272">
          <cell r="B2272" t="str">
            <v>Run 21 high only</v>
          </cell>
        </row>
        <row r="2273">
          <cell r="B2273" t="str">
            <v>Run 8 high and 21 high</v>
          </cell>
        </row>
        <row r="2274">
          <cell r="B2274" t="str">
            <v>Run 8 high only</v>
          </cell>
        </row>
        <row r="2275">
          <cell r="B2275" t="str">
            <v>Safety fence approach</v>
          </cell>
        </row>
        <row r="2276">
          <cell r="B2276" t="str">
            <v>Safety valve connection diameter</v>
          </cell>
          <cell r="K2276" t="str">
            <v>mm</v>
          </cell>
        </row>
        <row r="2277">
          <cell r="B2277" t="str">
            <v>Sample required</v>
          </cell>
        </row>
        <row r="2278">
          <cell r="B2278" t="str">
            <v>Saturated unit weight</v>
          </cell>
          <cell r="K2278" t="str">
            <v>kN/m³</v>
          </cell>
        </row>
        <row r="2279">
          <cell r="B2279" t="str">
            <v>SCOP</v>
          </cell>
        </row>
        <row r="2280">
          <cell r="B2280" t="str">
            <v>Scop test required</v>
          </cell>
        </row>
        <row r="2281">
          <cell r="B2281" t="str">
            <v>SDG10 reduced inequalities</v>
          </cell>
        </row>
        <row r="2282">
          <cell r="B2282" t="str">
            <v>SDG11 sustainable cities and communities</v>
          </cell>
        </row>
        <row r="2283">
          <cell r="B2283" t="str">
            <v>SDG12 responsible consumption and production</v>
          </cell>
        </row>
        <row r="2284">
          <cell r="B2284" t="str">
            <v>SDG13 climate action</v>
          </cell>
        </row>
        <row r="2285">
          <cell r="B2285" t="str">
            <v>SDG14 live below water</v>
          </cell>
        </row>
        <row r="2286">
          <cell r="B2286" t="str">
            <v>SDG15 life on land</v>
          </cell>
        </row>
        <row r="2287">
          <cell r="B2287" t="str">
            <v>SDG16 peace, justice, and strong institutions</v>
          </cell>
        </row>
        <row r="2288">
          <cell r="B2288" t="str">
            <v>SDG17 partnerships for the goals</v>
          </cell>
        </row>
        <row r="2289">
          <cell r="B2289" t="str">
            <v>SDG1 no poverty</v>
          </cell>
        </row>
        <row r="2290">
          <cell r="B2290" t="str">
            <v>SDG2 zero hunger</v>
          </cell>
        </row>
        <row r="2291">
          <cell r="B2291" t="str">
            <v>SDG3 good health and well-being</v>
          </cell>
        </row>
        <row r="2292">
          <cell r="B2292" t="str">
            <v>SDG4 quality education</v>
          </cell>
        </row>
        <row r="2293">
          <cell r="B2293" t="str">
            <v>SDG5 gender equality</v>
          </cell>
        </row>
        <row r="2294">
          <cell r="B2294" t="str">
            <v>SDG6 clean water and sanitation</v>
          </cell>
        </row>
        <row r="2295">
          <cell r="B2295" t="str">
            <v>SDG7 affordable and clean energy</v>
          </cell>
        </row>
        <row r="2296">
          <cell r="B2296" t="str">
            <v>SDG8 decent work and economic growth</v>
          </cell>
        </row>
        <row r="2297">
          <cell r="B2297" t="str">
            <v>SDG9 industry, innovation, and infrastructure</v>
          </cell>
        </row>
        <row r="2298">
          <cell r="B2298" t="str">
            <v>Seal class</v>
          </cell>
        </row>
        <row r="2299">
          <cell r="B2299" t="str">
            <v>Seasonal coefficient of performance</v>
          </cell>
        </row>
        <row r="2300">
          <cell r="B2300" t="str">
            <v>Seasonal efficiency</v>
          </cell>
        </row>
        <row r="2301">
          <cell r="B2301" t="str">
            <v>Seasonal energy efficiency ratio</v>
          </cell>
        </row>
        <row r="2302">
          <cell r="B2302" t="str">
            <v>Season factor</v>
          </cell>
        </row>
        <row r="2303">
          <cell r="B2303" t="str">
            <v>Secondary district heating return temperature min</v>
          </cell>
          <cell r="K2303" t="str">
            <v>°C</v>
          </cell>
        </row>
        <row r="2304">
          <cell r="B2304" t="str">
            <v>Secondary protective coating</v>
          </cell>
        </row>
        <row r="2305">
          <cell r="B2305" t="str">
            <v>Second moment of area _ axis x</v>
          </cell>
          <cell r="K2305" t="str">
            <v>mm4</v>
          </cell>
        </row>
        <row r="2306">
          <cell r="B2306" t="str">
            <v>Second moment of area _ axis y</v>
          </cell>
          <cell r="K2306" t="str">
            <v>mm4</v>
          </cell>
        </row>
        <row r="2307">
          <cell r="B2307" t="str">
            <v>Second moment of area _ axis z</v>
          </cell>
          <cell r="K2307" t="str">
            <v>mm4</v>
          </cell>
        </row>
        <row r="2308">
          <cell r="B2308" t="str">
            <v>Section</v>
          </cell>
        </row>
        <row r="2309">
          <cell r="B2309" t="str">
            <v>Section 1: Wall Max ULS Moment Demand</v>
          </cell>
        </row>
        <row r="2310">
          <cell r="B2310" t="str">
            <v>Section 1: Wall Max ULS Moment Utilization</v>
          </cell>
        </row>
        <row r="2311">
          <cell r="B2311" t="str">
            <v>Section 31: Wall Max ULS Moment Demand</v>
          </cell>
        </row>
        <row r="2312">
          <cell r="B2312" t="str">
            <v>Section 31: Wall Max ULS Moment Utilization</v>
          </cell>
        </row>
        <row r="2313">
          <cell r="B2313" t="str">
            <v>Section 32: Wall Max ULS Moment Demand</v>
          </cell>
        </row>
        <row r="2314">
          <cell r="B2314" t="str">
            <v>Section 32: Wall Max ULS Moment Utilization</v>
          </cell>
        </row>
        <row r="2315">
          <cell r="B2315" t="str">
            <v>Section 60: Wall Max ULS Moment Demand</v>
          </cell>
        </row>
        <row r="2316">
          <cell r="B2316" t="str">
            <v>Section 60: Wall Max ULS Moment Utilization</v>
          </cell>
        </row>
        <row r="2317">
          <cell r="B2317" t="str">
            <v>Sectional area</v>
          </cell>
          <cell r="K2317" t="str">
            <v>mm²</v>
          </cell>
        </row>
        <row r="2318">
          <cell r="B2318" t="str">
            <v>Sectional profile (y,z)</v>
          </cell>
        </row>
        <row r="2319">
          <cell r="B2319" t="str">
            <v>Section property number</v>
          </cell>
        </row>
        <row r="2320">
          <cell r="B2320" t="str">
            <v>Sector</v>
          </cell>
        </row>
        <row r="2321">
          <cell r="B2321" t="str">
            <v>Security cctv provided</v>
          </cell>
        </row>
        <row r="2322">
          <cell r="B2322" t="str">
            <v>Security consultant name</v>
          </cell>
        </row>
        <row r="2323">
          <cell r="B2323" t="str">
            <v>SEER</v>
          </cell>
        </row>
        <row r="2324">
          <cell r="B2324" t="str">
            <v>Seismic analysis required</v>
          </cell>
        </row>
        <row r="2325">
          <cell r="B2325" t="str">
            <v>Seismic axial force _ maximum</v>
          </cell>
          <cell r="K2325" t="str">
            <v>kN</v>
          </cell>
        </row>
        <row r="2326">
          <cell r="B2326" t="str">
            <v>Seismic axial force _ minimum</v>
          </cell>
          <cell r="K2326" t="str">
            <v>kN</v>
          </cell>
        </row>
        <row r="2327">
          <cell r="B2327" t="str">
            <v>Seismic design category</v>
          </cell>
          <cell r="K2327" t="str">
            <v>A / B</v>
          </cell>
        </row>
        <row r="2328">
          <cell r="B2328" t="str">
            <v>Seismic design standard title</v>
          </cell>
        </row>
        <row r="2329">
          <cell r="B2329" t="str">
            <v>Seismic horizontal shear force _ maximum</v>
          </cell>
          <cell r="K2329" t="str">
            <v>kN</v>
          </cell>
        </row>
        <row r="2330">
          <cell r="B2330" t="str">
            <v>Seismic horizontal shear force _ minimum</v>
          </cell>
          <cell r="K2330" t="str">
            <v>kN</v>
          </cell>
        </row>
        <row r="2331">
          <cell r="B2331" t="str">
            <v>Seismic intensity</v>
          </cell>
        </row>
        <row r="2332">
          <cell r="B2332" t="str">
            <v>Seismic load</v>
          </cell>
          <cell r="K2332" t="str">
            <v>kPa</v>
          </cell>
        </row>
        <row r="2333">
          <cell r="B2333" t="str">
            <v>Seismic major axis bending moment _ maximum</v>
          </cell>
          <cell r="K2333" t="str">
            <v>kNm</v>
          </cell>
        </row>
        <row r="2334">
          <cell r="B2334" t="str">
            <v>Seismic major axis bending moment_ minimum</v>
          </cell>
          <cell r="K2334" t="str">
            <v>kNm</v>
          </cell>
        </row>
        <row r="2335">
          <cell r="B2335" t="str">
            <v>Seismic minor axis bending moment _ maximum</v>
          </cell>
          <cell r="K2335" t="str">
            <v>kNm</v>
          </cell>
        </row>
        <row r="2336">
          <cell r="B2336" t="str">
            <v>Seismic minor axis bending moment _ minimum</v>
          </cell>
          <cell r="K2336" t="str">
            <v>kNm</v>
          </cell>
        </row>
        <row r="2337">
          <cell r="B2337" t="str">
            <v>Seismic source</v>
          </cell>
        </row>
        <row r="2338">
          <cell r="B2338" t="str">
            <v>Seismic torsional moment _ maximum</v>
          </cell>
          <cell r="K2338" t="str">
            <v>kNm</v>
          </cell>
        </row>
        <row r="2339">
          <cell r="B2339" t="str">
            <v>Seismic torsional moment _ minimum</v>
          </cell>
          <cell r="K2339" t="str">
            <v>kNm</v>
          </cell>
        </row>
        <row r="2340">
          <cell r="B2340" t="str">
            <v>Seismic vertical shear force _ maximum</v>
          </cell>
          <cell r="K2340" t="str">
            <v>kN</v>
          </cell>
        </row>
        <row r="2341">
          <cell r="B2341" t="str">
            <v>Seismic vertical shear force _ minimum</v>
          </cell>
          <cell r="K2341" t="str">
            <v>kN</v>
          </cell>
        </row>
        <row r="2342">
          <cell r="B2342" t="str">
            <v>Seismic wind load</v>
          </cell>
        </row>
        <row r="2343">
          <cell r="B2343" t="str">
            <v>Sensible heat gain _ summer</v>
          </cell>
          <cell r="K2343" t="str">
            <v>kW</v>
          </cell>
        </row>
        <row r="2344">
          <cell r="B2344" t="str">
            <v>Sensible heat gain _ winter</v>
          </cell>
          <cell r="K2344" t="str">
            <v>kW</v>
          </cell>
        </row>
        <row r="2345">
          <cell r="B2345" t="str">
            <v>Separate subsurface chambers</v>
          </cell>
        </row>
        <row r="2346">
          <cell r="B2346" t="str">
            <v>Serial number</v>
          </cell>
        </row>
        <row r="2347">
          <cell r="B2347" t="str">
            <v>Service life expectancy report required</v>
          </cell>
        </row>
        <row r="2348">
          <cell r="B2348" t="str">
            <v>Services included in embodied carbon assessment</v>
          </cell>
        </row>
        <row r="2349">
          <cell r="B2349" t="str">
            <v>Service tension</v>
          </cell>
          <cell r="K2349" t="str">
            <v>kN</v>
          </cell>
        </row>
        <row r="2350">
          <cell r="B2350" t="str">
            <v>Sesimic zone</v>
          </cell>
        </row>
        <row r="2351">
          <cell r="B2351" t="str">
            <v>Setback</v>
          </cell>
          <cell r="K2351" t="str">
            <v>m</v>
          </cell>
        </row>
        <row r="2352">
          <cell r="B2352" t="str">
            <v>Severe deflection</v>
          </cell>
          <cell r="K2352" t="str">
            <v>μm</v>
          </cell>
        </row>
        <row r="2353">
          <cell r="B2353" t="str">
            <v>Severity</v>
          </cell>
        </row>
        <row r="2354">
          <cell r="B2354" t="str">
            <v>Seviceability check</v>
          </cell>
        </row>
        <row r="2355">
          <cell r="B2355" t="str">
            <v>Shaver outlet required</v>
          </cell>
        </row>
        <row r="2356">
          <cell r="B2356" t="str">
            <v>Shear area</v>
          </cell>
          <cell r="K2356" t="str">
            <v>mm²</v>
          </cell>
        </row>
        <row r="2357">
          <cell r="B2357" t="str">
            <v>Shear capacity</v>
          </cell>
          <cell r="K2357" t="str">
            <v>kN</v>
          </cell>
        </row>
        <row r="2358">
          <cell r="B2358" t="str">
            <v>Shear distribution to perimeter frame</v>
          </cell>
          <cell r="K2358" t="str">
            <v>%</v>
          </cell>
        </row>
        <row r="2359">
          <cell r="B2359" t="str">
            <v>Shear factor _ axis y</v>
          </cell>
        </row>
        <row r="2360">
          <cell r="B2360" t="str">
            <v>Shear factor _ axis z</v>
          </cell>
        </row>
        <row r="2361">
          <cell r="B2361" t="str">
            <v>Shear force</v>
          </cell>
          <cell r="K2361" t="str">
            <v>kN</v>
          </cell>
        </row>
        <row r="2362">
          <cell r="B2362" t="str">
            <v>Shear gravity ratio _ axis x</v>
          </cell>
          <cell r="K2362" t="str">
            <v>%</v>
          </cell>
        </row>
        <row r="2363">
          <cell r="B2363" t="str">
            <v>Shear gravity ratio _ axis y</v>
          </cell>
          <cell r="K2363" t="str">
            <v>%</v>
          </cell>
        </row>
        <row r="2364">
          <cell r="B2364" t="str">
            <v>Shear key depth</v>
          </cell>
          <cell r="K2364" t="str">
            <v>mm</v>
          </cell>
        </row>
        <row r="2365">
          <cell r="B2365" t="str">
            <v>Shear key thickness</v>
          </cell>
          <cell r="K2365" t="str">
            <v>mm</v>
          </cell>
        </row>
        <row r="2366">
          <cell r="B2366" t="str">
            <v>Shear modulus</v>
          </cell>
          <cell r="K2366" t="str">
            <v>N/mm²</v>
          </cell>
        </row>
        <row r="2367">
          <cell r="B2367" t="str">
            <v>Shear modulus _ x axis</v>
          </cell>
          <cell r="K2367" t="str">
            <v>N/mm²</v>
          </cell>
        </row>
        <row r="2368">
          <cell r="B2368" t="str">
            <v>Shear modulus _ y axis</v>
          </cell>
          <cell r="K2368" t="str">
            <v>N/mm²</v>
          </cell>
        </row>
        <row r="2369">
          <cell r="B2369" t="str">
            <v>Shear resistance</v>
          </cell>
          <cell r="K2369" t="str">
            <v>kN</v>
          </cell>
        </row>
        <row r="2370">
          <cell r="B2370" t="str">
            <v>Shear stress _ axis y</v>
          </cell>
          <cell r="K2370" t="str">
            <v>MPa</v>
          </cell>
        </row>
        <row r="2371">
          <cell r="B2371" t="str">
            <v>Shear stress _ axis z</v>
          </cell>
          <cell r="K2371" t="str">
            <v>MPa</v>
          </cell>
        </row>
        <row r="2372">
          <cell r="B2372" t="str">
            <v>Shear transfer coefficient</v>
          </cell>
        </row>
        <row r="2373">
          <cell r="B2373" t="str">
            <v>Shear _ x axis</v>
          </cell>
          <cell r="K2373" t="str">
            <v>kN</v>
          </cell>
        </row>
        <row r="2374">
          <cell r="B2374" t="str">
            <v>Shear _ y axis</v>
          </cell>
          <cell r="K2374" t="str">
            <v>kN</v>
          </cell>
        </row>
        <row r="2375">
          <cell r="B2375" t="str">
            <v>Shear modifier</v>
          </cell>
        </row>
        <row r="2376">
          <cell r="B2376" t="str">
            <v>Shielding condition</v>
          </cell>
          <cell r="K2376" t="str">
            <v>exposed (rural)/average (suburban)/sheltered (city centre)</v>
          </cell>
        </row>
        <row r="2377">
          <cell r="B2377" t="str">
            <v>Short circuit fault current</v>
          </cell>
          <cell r="K2377" t="str">
            <v>A</v>
          </cell>
        </row>
        <row r="2378">
          <cell r="B2378" t="str">
            <v>Short term fall in temperature</v>
          </cell>
          <cell r="K2378" t="str">
            <v>°C</v>
          </cell>
        </row>
        <row r="2379">
          <cell r="B2379" t="str">
            <v>Shower sanitaryware required</v>
          </cell>
        </row>
        <row r="2380">
          <cell r="B2380" t="str">
            <v>Single socket outlet required</v>
          </cell>
        </row>
        <row r="2381">
          <cell r="B2381" t="str">
            <v>Site abbreviation</v>
          </cell>
        </row>
        <row r="2382">
          <cell r="B2382" t="str">
            <v>Site based rate</v>
          </cell>
          <cell r="K2382" t="str">
            <v>£/hour</v>
          </cell>
        </row>
        <row r="2383">
          <cell r="B2383" t="str">
            <v>Site boundary noise levels _ day</v>
          </cell>
          <cell r="K2383" t="str">
            <v>dB</v>
          </cell>
        </row>
        <row r="2384">
          <cell r="B2384" t="str">
            <v>Site boundary noise levels _ night</v>
          </cell>
          <cell r="K2384" t="str">
            <v>dB</v>
          </cell>
        </row>
        <row r="2385">
          <cell r="B2385" t="str">
            <v>Site category</v>
          </cell>
        </row>
        <row r="2386">
          <cell r="B2386" t="str">
            <v>Site combustion products release rate per fire heat release rate</v>
          </cell>
          <cell r="K2386" t="str">
            <v>kg/MWs</v>
          </cell>
        </row>
        <row r="2387">
          <cell r="B2387" t="str">
            <v>Site constraints</v>
          </cell>
        </row>
        <row r="2388">
          <cell r="B2388" t="str">
            <v>Site context</v>
          </cell>
        </row>
        <row r="2389">
          <cell r="B2389" t="str">
            <v>Site formation level</v>
          </cell>
        </row>
        <row r="2390">
          <cell r="B2390" t="str">
            <v>Site fuel burn rate per fire heat release rate</v>
          </cell>
          <cell r="K2390" t="str">
            <v>kg/MWs</v>
          </cell>
        </row>
        <row r="2391">
          <cell r="B2391" t="str">
            <v>Site global coordinates</v>
          </cell>
        </row>
        <row r="2392">
          <cell r="B2392" t="str">
            <v>Site number</v>
          </cell>
        </row>
        <row r="2393">
          <cell r="B2393" t="str">
            <v>Site opaque products release rate per fire heat release rate</v>
          </cell>
          <cell r="K2393" t="str">
            <v>kg/MWs</v>
          </cell>
        </row>
        <row r="2394">
          <cell r="B2394" t="str">
            <v>Size</v>
          </cell>
          <cell r="K2394" t="str">
            <v>kW</v>
          </cell>
        </row>
        <row r="2395">
          <cell r="B2395" t="str">
            <v>Size of grid in X direction</v>
          </cell>
          <cell r="K2395" t="str">
            <v>cells</v>
          </cell>
        </row>
        <row r="2396">
          <cell r="B2396" t="str">
            <v>Size of grid in Y direction</v>
          </cell>
          <cell r="K2396" t="str">
            <v>cells</v>
          </cell>
        </row>
        <row r="2397">
          <cell r="B2397" t="str">
            <v>Size of Z letterbox in X</v>
          </cell>
          <cell r="K2397" t="str">
            <v>cells</v>
          </cell>
        </row>
        <row r="2398">
          <cell r="B2398" t="str">
            <v>Size of Z letterbox in Y</v>
          </cell>
          <cell r="K2398" t="str">
            <v>cells</v>
          </cell>
        </row>
        <row r="2399">
          <cell r="B2399" t="str">
            <v>Slab or arch type</v>
          </cell>
        </row>
        <row r="2400">
          <cell r="B2400" t="str">
            <v>Sleeping accommodation</v>
          </cell>
        </row>
        <row r="2401">
          <cell r="B2401" t="str">
            <v>Slenderness ratio</v>
          </cell>
        </row>
        <row r="2402">
          <cell r="B2402" t="str">
            <v>Slenderness ratio _ axis x</v>
          </cell>
        </row>
        <row r="2403">
          <cell r="B2403" t="str">
            <v>Slenderness ratio _ axis y</v>
          </cell>
        </row>
        <row r="2404">
          <cell r="B2404" t="str">
            <v>Slope</v>
          </cell>
          <cell r="K2404" t="str">
            <v>%</v>
          </cell>
        </row>
        <row r="2405">
          <cell r="B2405" t="str">
            <v>Slope of bearing stiffener to transverse stiffener</v>
          </cell>
          <cell r="K2405" t="str">
            <v>°</v>
          </cell>
        </row>
        <row r="2406">
          <cell r="B2406" t="str">
            <v>Slope type</v>
          </cell>
        </row>
        <row r="2407">
          <cell r="B2407" t="str">
            <v>SLS Hot spot compression in braced feet on ground slab</v>
          </cell>
          <cell r="K2407" t="str">
            <v>kN</v>
          </cell>
        </row>
        <row r="2408">
          <cell r="B2408" t="str">
            <v>SLS Hot spot compression in braced feet on mezzanine slab</v>
          </cell>
          <cell r="K2408" t="str">
            <v>kN</v>
          </cell>
        </row>
        <row r="2409">
          <cell r="B2409" t="str">
            <v>SLS Hot spot compression in unbraced feet</v>
          </cell>
          <cell r="K2409" t="str">
            <v>kN</v>
          </cell>
        </row>
        <row r="2410">
          <cell r="B2410" t="str">
            <v>SLS Hot spot horizontal force in braced feet on ground slab</v>
          </cell>
          <cell r="K2410" t="str">
            <v>kN</v>
          </cell>
        </row>
        <row r="2411">
          <cell r="B2411" t="str">
            <v>SLS Hot spot horizontal force in braced feet on mezzanine slab</v>
          </cell>
          <cell r="K2411" t="str">
            <v>kN</v>
          </cell>
        </row>
        <row r="2412">
          <cell r="B2412" t="str">
            <v>SLS Hot spot uplift in braced feet on ground slab</v>
          </cell>
          <cell r="K2412" t="str">
            <v>kN</v>
          </cell>
        </row>
        <row r="2413">
          <cell r="B2413" t="str">
            <v>SLS Hot spot uplift in braced feet on mezzanine slab</v>
          </cell>
          <cell r="K2413" t="str">
            <v>kN</v>
          </cell>
        </row>
        <row r="2414">
          <cell r="B2414" t="str">
            <v>SLS Typical compression in braced feet on ground slab</v>
          </cell>
          <cell r="K2414" t="str">
            <v>kN</v>
          </cell>
        </row>
        <row r="2415">
          <cell r="B2415" t="str">
            <v>SLS Typical compression in braced feet on mezzanine slab</v>
          </cell>
          <cell r="K2415" t="str">
            <v>kN</v>
          </cell>
        </row>
        <row r="2416">
          <cell r="B2416" t="str">
            <v>SLS Typical compression in unbraced feet</v>
          </cell>
          <cell r="K2416" t="str">
            <v>kN</v>
          </cell>
        </row>
        <row r="2417">
          <cell r="B2417" t="str">
            <v>SLS Typical horizontal force in braced feet on ground slab</v>
          </cell>
          <cell r="K2417" t="str">
            <v>kN</v>
          </cell>
        </row>
        <row r="2418">
          <cell r="B2418" t="str">
            <v>SLS Typical horizontal force in braced feet on mezzanine slab</v>
          </cell>
          <cell r="K2418" t="str">
            <v>kN</v>
          </cell>
        </row>
        <row r="2419">
          <cell r="B2419" t="str">
            <v>SLS Typical uplift in braced feet on ground slab</v>
          </cell>
          <cell r="K2419" t="str">
            <v>kN</v>
          </cell>
        </row>
        <row r="2420">
          <cell r="B2420" t="str">
            <v>SLS Typical uplift in braced feet on mezzanine slab</v>
          </cell>
          <cell r="K2420" t="str">
            <v>kN</v>
          </cell>
        </row>
        <row r="2421">
          <cell r="B2421" t="str">
            <v>Slump class</v>
          </cell>
        </row>
        <row r="2422">
          <cell r="B2422" t="str">
            <v>Smaller elastic section modulus</v>
          </cell>
          <cell r="K2422" t="str">
            <v>mm³</v>
          </cell>
        </row>
        <row r="2423">
          <cell r="B2423" t="str">
            <v>Smaller plastic section modulus</v>
          </cell>
          <cell r="K2423" t="str">
            <v>mm³</v>
          </cell>
        </row>
        <row r="2424">
          <cell r="B2424" t="str">
            <v>Small power density</v>
          </cell>
          <cell r="K2424" t="str">
            <v>W/m²</v>
          </cell>
        </row>
        <row r="2425">
          <cell r="B2425" t="str">
            <v>Small power density (diversified)</v>
          </cell>
          <cell r="K2425" t="str">
            <v>W/m²</v>
          </cell>
        </row>
        <row r="2426">
          <cell r="B2426" t="str">
            <v>Small power diversity</v>
          </cell>
        </row>
        <row r="2427">
          <cell r="B2427" t="str">
            <v>Small power heat gain</v>
          </cell>
          <cell r="K2427" t="str">
            <v>W</v>
          </cell>
        </row>
        <row r="2428">
          <cell r="B2428" t="str">
            <v>Small power heat gain density</v>
          </cell>
          <cell r="K2428" t="str">
            <v>W/m²</v>
          </cell>
        </row>
        <row r="2429">
          <cell r="B2429" t="str">
            <v>Small power latent heat gain</v>
          </cell>
          <cell r="K2429" t="str">
            <v>W</v>
          </cell>
        </row>
        <row r="2430">
          <cell r="B2430" t="str">
            <v>Small power latent heat gain density</v>
          </cell>
          <cell r="K2430" t="str">
            <v>W/m²</v>
          </cell>
        </row>
        <row r="2431">
          <cell r="B2431" t="str">
            <v xml:space="preserve">Small power strategy </v>
          </cell>
        </row>
        <row r="2432">
          <cell r="B2432" t="str">
            <v>Smoke extract air change rate</v>
          </cell>
          <cell r="K2432" t="str">
            <v>ACH</v>
          </cell>
        </row>
        <row r="2433">
          <cell r="B2433" t="str">
            <v>Smoke extract air flow rate per area</v>
          </cell>
          <cell r="K2433" t="str">
            <v>m³/(h m²) @ 50 Pa</v>
          </cell>
        </row>
        <row r="2434">
          <cell r="B2434" t="str">
            <v>Smoke ventilation required</v>
          </cell>
        </row>
        <row r="2435">
          <cell r="B2435" t="str">
            <v>Snow height</v>
          </cell>
          <cell r="K2435" t="str">
            <v>m</v>
          </cell>
        </row>
        <row r="2436">
          <cell r="B2436" t="str">
            <v>Socket power density</v>
          </cell>
          <cell r="K2436" t="str">
            <v>W/m²</v>
          </cell>
        </row>
        <row r="2437">
          <cell r="B2437" t="str">
            <v>Soil class</v>
          </cell>
        </row>
        <row r="2438">
          <cell r="B2438" t="str">
            <v>Soil k0 value</v>
          </cell>
        </row>
        <row r="2439">
          <cell r="B2439" t="str">
            <v>Soil unit weight</v>
          </cell>
          <cell r="K2439" t="str">
            <v>kN/m³</v>
          </cell>
        </row>
        <row r="2440">
          <cell r="B2440" t="str">
            <v>Sound-insulation rating</v>
          </cell>
          <cell r="K2440" t="str">
            <v>dB DnT,w</v>
          </cell>
        </row>
        <row r="2441">
          <cell r="B2441" t="str">
            <v>Source of hose bibs pressure</v>
          </cell>
        </row>
        <row r="2442">
          <cell r="B2442" t="str">
            <v xml:space="preserve">Source of hose bibs pressure </v>
          </cell>
        </row>
        <row r="2443">
          <cell r="B2443" t="str">
            <v>Space below grade</v>
          </cell>
        </row>
        <row r="2444">
          <cell r="B2444" t="str">
            <v>Space efficiency</v>
          </cell>
          <cell r="K2444" t="str">
            <v>%</v>
          </cell>
        </row>
        <row r="2445">
          <cell r="B2445" t="str">
            <v>Space heating energy</v>
          </cell>
          <cell r="K2445" t="str">
            <v>kWh/m²/year</v>
          </cell>
        </row>
        <row r="2446">
          <cell r="B2446" t="str">
            <v>Span</v>
          </cell>
          <cell r="K2446" t="str">
            <v>m</v>
          </cell>
        </row>
        <row r="2447">
          <cell r="B2447" t="str">
            <v>Spare capacity _ containment</v>
          </cell>
          <cell r="K2447" t="str">
            <v>%</v>
          </cell>
        </row>
        <row r="2448">
          <cell r="B2448" t="str">
            <v>Spare capacity _ supply</v>
          </cell>
          <cell r="K2448" t="str">
            <v>%</v>
          </cell>
        </row>
        <row r="2449">
          <cell r="B2449" t="str">
            <v xml:space="preserve">Spare ways capacity </v>
          </cell>
          <cell r="K2449" t="str">
            <v>%</v>
          </cell>
        </row>
        <row r="2450">
          <cell r="B2450" t="str">
            <v>Special colour requirements</v>
          </cell>
        </row>
        <row r="2451">
          <cell r="B2451" t="str">
            <v>Specialist consultant 1</v>
          </cell>
        </row>
        <row r="2452">
          <cell r="B2452" t="str">
            <v>Specialist consultant 1 name</v>
          </cell>
        </row>
        <row r="2453">
          <cell r="B2453" t="str">
            <v>Specialist consultant 2</v>
          </cell>
        </row>
        <row r="2454">
          <cell r="B2454" t="str">
            <v>Specialist consultant 2 name</v>
          </cell>
        </row>
        <row r="2455">
          <cell r="B2455" t="str">
            <v>Specialist consultant 3</v>
          </cell>
        </row>
        <row r="2456">
          <cell r="B2456" t="str">
            <v>Specialist consultant 3 name</v>
          </cell>
        </row>
        <row r="2457">
          <cell r="B2457" t="str">
            <v>Specialist consultant 4</v>
          </cell>
        </row>
        <row r="2458">
          <cell r="B2458" t="str">
            <v>Specialist consultant 4 name</v>
          </cell>
        </row>
        <row r="2459">
          <cell r="B2459" t="str">
            <v>Specialist cooling required</v>
          </cell>
        </row>
        <row r="2460">
          <cell r="B2460" t="str">
            <v>Specialist disposal required</v>
          </cell>
        </row>
        <row r="2461">
          <cell r="B2461" t="str">
            <v>Specialist work element</v>
          </cell>
        </row>
        <row r="2462">
          <cell r="B2462" t="str">
            <v>Special requirements for aggregates</v>
          </cell>
        </row>
        <row r="2463">
          <cell r="B2463" t="str">
            <v>Special requirements for heat development during hydration</v>
          </cell>
        </row>
        <row r="2464">
          <cell r="B2464" t="str">
            <v>Special requirements for resistance to abrasion</v>
          </cell>
        </row>
        <row r="2465">
          <cell r="B2465" t="str">
            <v>Special requirements for resistance to water penetration</v>
          </cell>
        </row>
        <row r="2466">
          <cell r="B2466" t="str">
            <v>Special requirements for retarded stiffening</v>
          </cell>
        </row>
        <row r="2467">
          <cell r="B2467" t="str">
            <v>Special requirements for strength development</v>
          </cell>
        </row>
        <row r="2468">
          <cell r="B2468" t="str">
            <v>Special requirements for temperature of fresh concrete</v>
          </cell>
        </row>
        <row r="2469">
          <cell r="B2469" t="str">
            <v>Special restrictions on cement types</v>
          </cell>
        </row>
        <row r="2470">
          <cell r="B2470" t="str">
            <v>Special temperature requirements for fresh concrete</v>
          </cell>
        </row>
        <row r="2471">
          <cell r="B2471" t="str">
            <v>Specific embodied carbon emission per flow rate</v>
          </cell>
          <cell r="K2471" t="str">
            <v>kgCO2e/l/s</v>
          </cell>
        </row>
        <row r="2472">
          <cell r="B2472" t="str">
            <v>Specific fan power</v>
          </cell>
          <cell r="K2472" t="str">
            <v>W/(l/s)</v>
          </cell>
        </row>
        <row r="2473">
          <cell r="B2473" t="str">
            <v>Spring direction</v>
          </cell>
          <cell r="K2473" t="str">
            <v>x / y / z / xx / yy / zz</v>
          </cell>
        </row>
        <row r="2474">
          <cell r="B2474" t="str">
            <v>Spring type</v>
          </cell>
        </row>
        <row r="2475">
          <cell r="B2475" t="str">
            <v>Stack height</v>
          </cell>
        </row>
        <row r="2476">
          <cell r="B2476" t="str">
            <v>Stack height 1</v>
          </cell>
        </row>
        <row r="2477">
          <cell r="B2477" t="str">
            <v>Stack height 2</v>
          </cell>
        </row>
        <row r="2478">
          <cell r="B2478" t="str">
            <v>Stair factor</v>
          </cell>
        </row>
        <row r="2479">
          <cell r="B2479" t="str">
            <v>Stairs and ramps included in embodied carbon assessment</v>
          </cell>
        </row>
        <row r="2480">
          <cell r="B2480" t="str">
            <v>Standalone substation</v>
          </cell>
        </row>
        <row r="2481">
          <cell r="B2481" t="str">
            <v>Standardised prescribed concrete</v>
          </cell>
        </row>
        <row r="2482">
          <cell r="B2482" t="str">
            <v>Standby lighting grade of general lighting</v>
          </cell>
        </row>
        <row r="2483">
          <cell r="B2483" t="str">
            <v>Start chainage</v>
          </cell>
        </row>
        <row r="2484">
          <cell r="B2484" t="str">
            <v>Starting GSA 1D property of grid</v>
          </cell>
          <cell r="K2484" t="str">
            <v>PB</v>
          </cell>
        </row>
        <row r="2485">
          <cell r="B2485" t="str">
            <v>Start level offset</v>
          </cell>
          <cell r="K2485" t="str">
            <v>mm</v>
          </cell>
        </row>
        <row r="2486">
          <cell r="B2486" t="str">
            <v>Start point Easting</v>
          </cell>
          <cell r="K2486" t="str">
            <v>m</v>
          </cell>
        </row>
        <row r="2487">
          <cell r="B2487" t="str">
            <v>Start point Northing</v>
          </cell>
          <cell r="K2487" t="str">
            <v>m</v>
          </cell>
        </row>
        <row r="2488">
          <cell r="B2488" t="str">
            <v>State</v>
          </cell>
        </row>
        <row r="2489">
          <cell r="B2489" t="str">
            <v>Station air velocity criteria design velocities HVAC cooling coils</v>
          </cell>
          <cell r="K2489" t="str">
            <v>fpm</v>
          </cell>
        </row>
        <row r="2490">
          <cell r="B2490" t="str">
            <v>Station air velocity criteria design velocities HVAC exhaust diffusers</v>
          </cell>
          <cell r="K2490" t="str">
            <v>fpm</v>
          </cell>
        </row>
        <row r="2491">
          <cell r="B2491" t="str">
            <v>Station air velocity criteria design velocities HVAC filters</v>
          </cell>
          <cell r="K2491" t="str">
            <v>fpm</v>
          </cell>
        </row>
        <row r="2492">
          <cell r="B2492" t="str">
            <v>Station air velocity criteria design velocities HVAC heating coils</v>
          </cell>
          <cell r="K2492" t="str">
            <v>fpm</v>
          </cell>
        </row>
        <row r="2493">
          <cell r="B2493" t="str">
            <v>Station air velocity criteria design velocities HVAC supply diffusers</v>
          </cell>
          <cell r="K2493" t="str">
            <v>fpm</v>
          </cell>
        </row>
        <row r="2494">
          <cell r="B2494" t="str">
            <v>Station air velocity criteria design velocities PPS emergency</v>
          </cell>
          <cell r="K2494" t="str">
            <v>fpm</v>
          </cell>
        </row>
        <row r="2495">
          <cell r="B2495" t="str">
            <v>Station air velocity criteria design velocities PPS normal congested</v>
          </cell>
          <cell r="K2495" t="str">
            <v>fpm</v>
          </cell>
        </row>
        <row r="2496">
          <cell r="B2496" t="str">
            <v>Station air velocity criteria design velocities smoke exhaust ducts</v>
          </cell>
          <cell r="K2496" t="str">
            <v>fpm</v>
          </cell>
        </row>
        <row r="2497">
          <cell r="B2497" t="str">
            <v>Station air velocity criteria design velocities steel intake ducts</v>
          </cell>
          <cell r="K2497" t="str">
            <v>fpm</v>
          </cell>
        </row>
        <row r="2498">
          <cell r="B2498" t="str">
            <v>Station air velocity criteria design velocities steel main ducts</v>
          </cell>
          <cell r="K2498" t="str">
            <v>fpm</v>
          </cell>
        </row>
        <row r="2499">
          <cell r="B2499" t="str">
            <v>Station air velocity criteria design velocities steel return branch ducts</v>
          </cell>
          <cell r="K2499" t="str">
            <v>fpm</v>
          </cell>
        </row>
        <row r="2500">
          <cell r="B2500" t="str">
            <v>Station air velocity criteria design velocities steel transfer ducts</v>
          </cell>
          <cell r="K2500" t="str">
            <v>fpm</v>
          </cell>
        </row>
        <row r="2501">
          <cell r="B2501" t="str">
            <v>Station air velocity criteria exterior inlets and outlets fan exhaust</v>
          </cell>
          <cell r="K2501" t="str">
            <v>fpm</v>
          </cell>
        </row>
        <row r="2502">
          <cell r="B2502" t="str">
            <v>Station air velocity criteria exterior inlets and outlets fan intake</v>
          </cell>
          <cell r="K2502" t="str">
            <v>fpm</v>
          </cell>
        </row>
        <row r="2503">
          <cell r="B2503" t="str">
            <v>Station air velocity criteria exterior inlets and outlets piston</v>
          </cell>
          <cell r="K2503" t="str">
            <v>fpm</v>
          </cell>
        </row>
        <row r="2504">
          <cell r="B2504" t="str">
            <v>Station air velocity criteria main shafts and ducts max operation</v>
          </cell>
          <cell r="K2504" t="str">
            <v>fpm</v>
          </cell>
        </row>
        <row r="2505">
          <cell r="B2505" t="str">
            <v>Station air velocity criteria main shafts and ducts normal operation</v>
          </cell>
          <cell r="K2505" t="str">
            <v>fpm</v>
          </cell>
        </row>
        <row r="2506">
          <cell r="B2506" t="str">
            <v>Station combustion products release rate</v>
          </cell>
          <cell r="K2506" t="str">
            <v>MW</v>
          </cell>
        </row>
        <row r="2507">
          <cell r="B2507" t="str">
            <v>Station concession heat rejection</v>
          </cell>
          <cell r="K2507" t="str">
            <v>W</v>
          </cell>
        </row>
        <row r="2508">
          <cell r="B2508" t="str">
            <v>Station display lighting</v>
          </cell>
          <cell r="K2508" t="str">
            <v>W</v>
          </cell>
        </row>
        <row r="2509">
          <cell r="B2509" t="str">
            <v>Station Distribution Voltage</v>
          </cell>
          <cell r="K2509" t="str">
            <v>V</v>
          </cell>
        </row>
        <row r="2510">
          <cell r="B2510" t="str">
            <v>Station drainage requirement</v>
          </cell>
        </row>
        <row r="2511">
          <cell r="B2511" t="str">
            <v>Station escalator heat rejection</v>
          </cell>
          <cell r="K2511" t="str">
            <v>W</v>
          </cell>
        </row>
        <row r="2512">
          <cell r="B2512" t="str">
            <v>Station fire heat release rate</v>
          </cell>
          <cell r="K2512" t="str">
            <v>MW</v>
          </cell>
        </row>
        <row r="2513">
          <cell r="B2513" t="str">
            <v>Station fuel burn rate</v>
          </cell>
          <cell r="K2513" t="str">
            <v>MW</v>
          </cell>
        </row>
        <row r="2514">
          <cell r="B2514" t="str">
            <v>Station indoor anticipated platform and mezzanine temperature min</v>
          </cell>
          <cell r="K2514" t="str">
            <v>°F</v>
          </cell>
        </row>
        <row r="2515">
          <cell r="B2515" t="str">
            <v>Station indoor design relative humidity max</v>
          </cell>
          <cell r="K2515" t="str">
            <v>%</v>
          </cell>
        </row>
        <row r="2516">
          <cell r="B2516" t="str">
            <v>Station indoor design temperature max dry bulb</v>
          </cell>
          <cell r="K2516" t="str">
            <v>°F</v>
          </cell>
        </row>
        <row r="2517">
          <cell r="B2517" t="str">
            <v>Station indoor design time and days</v>
          </cell>
        </row>
        <row r="2518">
          <cell r="B2518" t="str">
            <v>Station indoor emergency design temperature dry bulb</v>
          </cell>
          <cell r="K2518" t="str">
            <v>°F</v>
          </cell>
        </row>
        <row r="2519">
          <cell r="B2519" t="str">
            <v>Station indoor platform and mezzanine max average temperature</v>
          </cell>
          <cell r="K2519" t="str">
            <v>°F</v>
          </cell>
        </row>
        <row r="2520">
          <cell r="B2520" t="str">
            <v>Station indoor platform and mezzanine max temperature</v>
          </cell>
          <cell r="K2520" t="str">
            <v>°F</v>
          </cell>
        </row>
        <row r="2521">
          <cell r="B2521" t="str">
            <v>Station indoor platform and mezzanine temperature above ambient</v>
          </cell>
          <cell r="K2521" t="str">
            <v>°F</v>
          </cell>
        </row>
        <row r="2522">
          <cell r="B2522" t="str">
            <v>Station lighting density</v>
          </cell>
          <cell r="K2522" t="str">
            <v>W/m²</v>
          </cell>
        </row>
        <row r="2523">
          <cell r="B2523" t="str">
            <v>Station opaque products release rate</v>
          </cell>
          <cell r="K2523" t="str">
            <v>MW</v>
          </cell>
        </row>
        <row r="2524">
          <cell r="B2524" t="str">
            <v>Station passenger latent heat gain</v>
          </cell>
          <cell r="K2524" t="str">
            <v>W/person</v>
          </cell>
        </row>
        <row r="2525">
          <cell r="B2525" t="str">
            <v>Station passenger sensible heat gain</v>
          </cell>
          <cell r="K2525" t="str">
            <v>W/person</v>
          </cell>
        </row>
        <row r="2526">
          <cell r="B2526" t="str">
            <v>Station peak passenger loading</v>
          </cell>
          <cell r="K2526" t="str">
            <v>people/hour</v>
          </cell>
        </row>
        <row r="2527">
          <cell r="B2527" t="str">
            <v>Station platform length</v>
          </cell>
          <cell r="K2527" t="str">
            <v>Ft</v>
          </cell>
        </row>
        <row r="2528">
          <cell r="B2528" t="str">
            <v>Station service center heat rejection</v>
          </cell>
          <cell r="K2528" t="str">
            <v>W</v>
          </cell>
        </row>
        <row r="2529">
          <cell r="B2529" t="str">
            <v>Station ticket gate heat rejection</v>
          </cell>
          <cell r="K2529" t="str">
            <v>W</v>
          </cell>
        </row>
        <row r="2530">
          <cell r="B2530" t="str">
            <v>Station ticket vendor heat rejection</v>
          </cell>
          <cell r="K2530" t="str">
            <v>W</v>
          </cell>
        </row>
        <row r="2531">
          <cell r="B2531" t="str">
            <v>Station traction power transformer average heat rejection</v>
          </cell>
          <cell r="K2531" t="str">
            <v>kW</v>
          </cell>
        </row>
        <row r="2532">
          <cell r="B2532" t="str">
            <v>Station traction power transformer peak heat rejection</v>
          </cell>
          <cell r="K2532" t="str">
            <v>kW</v>
          </cell>
        </row>
        <row r="2533">
          <cell r="B2533" t="str">
            <v>Station transformer and rectifier heat rejection</v>
          </cell>
          <cell r="K2533" t="str">
            <v>BTU/Hr</v>
          </cell>
        </row>
        <row r="2534">
          <cell r="B2534" t="str">
            <v>Status</v>
          </cell>
        </row>
        <row r="2535">
          <cell r="B2535" t="str">
            <v>Statutory examination required</v>
          </cell>
        </row>
        <row r="2536">
          <cell r="B2536" t="str">
            <v>Steady state calculation method</v>
          </cell>
        </row>
        <row r="2537">
          <cell r="B2537" t="str">
            <v>Steam condensate requirement</v>
          </cell>
        </row>
        <row r="2538">
          <cell r="B2538" t="str">
            <v>Steel deflection limit _ live load</v>
          </cell>
        </row>
        <row r="2539">
          <cell r="B2539" t="str">
            <v>Steel deflection limit _ live load _ subway line</v>
          </cell>
        </row>
        <row r="2540">
          <cell r="B2540" t="str">
            <v>Steel deflection limit _ total load</v>
          </cell>
        </row>
        <row r="2541">
          <cell r="B2541" t="str">
            <v>Steel grade</v>
          </cell>
        </row>
        <row r="2542">
          <cell r="B2542" t="str">
            <v>Steel paint ID</v>
          </cell>
        </row>
        <row r="2543">
          <cell r="B2543" t="str">
            <v>Steel ratio of wall</v>
          </cell>
        </row>
        <row r="2544">
          <cell r="B2544" t="str">
            <v>Steel section</v>
          </cell>
        </row>
        <row r="2545">
          <cell r="B2545" t="str">
            <v>Steel tonnage</v>
          </cell>
          <cell r="K2545" t="str">
            <v>kg</v>
          </cell>
        </row>
        <row r="2546">
          <cell r="B2546" t="str">
            <v>Steel tonnage per area</v>
          </cell>
          <cell r="K2546" t="str">
            <v>kg/m²</v>
          </cell>
        </row>
        <row r="2547">
          <cell r="B2547" t="str">
            <v>Stem thickness</v>
          </cell>
          <cell r="K2547" t="str">
            <v>mm</v>
          </cell>
        </row>
        <row r="2548">
          <cell r="B2548" t="str">
            <v>Stiffness gravity ratio _ axis x</v>
          </cell>
        </row>
        <row r="2549">
          <cell r="B2549" t="str">
            <v>Stiffness gravity ratio _ axis y</v>
          </cell>
        </row>
        <row r="2550">
          <cell r="B2550" t="str">
            <v>Stiffness _ axis x</v>
          </cell>
          <cell r="K2550" t="str">
            <v>kN/m</v>
          </cell>
        </row>
        <row r="2551">
          <cell r="B2551" t="str">
            <v>Stiffness _ axis xx</v>
          </cell>
          <cell r="K2551" t="str">
            <v>kN/m</v>
          </cell>
        </row>
        <row r="2552">
          <cell r="B2552" t="str">
            <v>Stiffness _ axis y</v>
          </cell>
          <cell r="K2552" t="str">
            <v>kN/m</v>
          </cell>
        </row>
        <row r="2553">
          <cell r="B2553" t="str">
            <v>Stiffness _ axis yy</v>
          </cell>
          <cell r="K2553" t="str">
            <v>kN/m</v>
          </cell>
        </row>
        <row r="2554">
          <cell r="B2554" t="str">
            <v>Stiffness _ axis z</v>
          </cell>
          <cell r="K2554" t="str">
            <v>kN/m</v>
          </cell>
        </row>
        <row r="2555">
          <cell r="B2555" t="str">
            <v>Stiffness _ axis zz</v>
          </cell>
          <cell r="K2555" t="str">
            <v>kN/m</v>
          </cell>
        </row>
        <row r="2556">
          <cell r="B2556" t="str">
            <v>Storey</v>
          </cell>
        </row>
        <row r="2557">
          <cell r="B2557" t="str">
            <v>Storm drainage requirement</v>
          </cell>
        </row>
        <row r="2558">
          <cell r="B2558" t="str">
            <v>Strength class</v>
          </cell>
        </row>
        <row r="2559">
          <cell r="B2559" t="str">
            <v>Strengthened</v>
          </cell>
        </row>
        <row r="2560">
          <cell r="B2560" t="str">
            <v>Strengthening modification factor</v>
          </cell>
        </row>
        <row r="2561">
          <cell r="B2561" t="str">
            <v>Strengthening type</v>
          </cell>
        </row>
        <row r="2562">
          <cell r="B2562" t="str">
            <v>Stress axis _ xx</v>
          </cell>
          <cell r="K2562" t="str">
            <v>MPa</v>
          </cell>
        </row>
        <row r="2563">
          <cell r="B2563" t="str">
            <v>Stress axis _ xy</v>
          </cell>
          <cell r="K2563" t="str">
            <v>MPa</v>
          </cell>
        </row>
        <row r="2564">
          <cell r="B2564" t="str">
            <v>Stress axis _ yy</v>
          </cell>
          <cell r="K2564" t="str">
            <v>MPa</v>
          </cell>
        </row>
        <row r="2565">
          <cell r="B2565" t="str">
            <v>Stress axis _ yz</v>
          </cell>
          <cell r="K2565" t="str">
            <v>MPa</v>
          </cell>
        </row>
        <row r="2566">
          <cell r="B2566" t="str">
            <v>Stress axis _ zx</v>
          </cell>
          <cell r="K2566" t="str">
            <v>MPa</v>
          </cell>
        </row>
        <row r="2567">
          <cell r="B2567" t="str">
            <v>Stress axis _ zz</v>
          </cell>
          <cell r="K2567" t="str">
            <v>MPa</v>
          </cell>
        </row>
        <row r="2568">
          <cell r="B2568" t="str">
            <v>Stress _ bot _ axis _ xx</v>
          </cell>
          <cell r="K2568" t="str">
            <v>MPa</v>
          </cell>
        </row>
        <row r="2569">
          <cell r="B2569" t="str">
            <v>Stress _ bot _ axis _ xy</v>
          </cell>
          <cell r="K2569" t="str">
            <v>MPa</v>
          </cell>
        </row>
        <row r="2570">
          <cell r="B2570" t="str">
            <v>Stress _ bot _ axis _ yy</v>
          </cell>
          <cell r="K2570" t="str">
            <v>MPa</v>
          </cell>
        </row>
        <row r="2571">
          <cell r="B2571" t="str">
            <v>Stress _ bot _ axis _ yz</v>
          </cell>
          <cell r="K2571" t="str">
            <v>MPa</v>
          </cell>
        </row>
        <row r="2572">
          <cell r="B2572" t="str">
            <v>Stress _ bot _ axis _ zx</v>
          </cell>
          <cell r="K2572" t="str">
            <v>MPa</v>
          </cell>
        </row>
        <row r="2573">
          <cell r="B2573" t="str">
            <v>Stress _ bot _ axis _ zz</v>
          </cell>
          <cell r="K2573" t="str">
            <v>MPa</v>
          </cell>
        </row>
        <row r="2574">
          <cell r="B2574" t="str">
            <v>Stress _ mid _ axis _ xx</v>
          </cell>
          <cell r="K2574" t="str">
            <v>MPa</v>
          </cell>
        </row>
        <row r="2575">
          <cell r="B2575" t="str">
            <v>Stress _ mid _ axis _ xy</v>
          </cell>
          <cell r="K2575" t="str">
            <v>MPa</v>
          </cell>
        </row>
        <row r="2576">
          <cell r="B2576" t="str">
            <v>Stress _ mid _ axis _ yy</v>
          </cell>
          <cell r="K2576" t="str">
            <v>MPa</v>
          </cell>
        </row>
        <row r="2577">
          <cell r="B2577" t="str">
            <v>Stress _ mid _ axis _ yz</v>
          </cell>
          <cell r="K2577" t="str">
            <v>MPa</v>
          </cell>
        </row>
        <row r="2578">
          <cell r="B2578" t="str">
            <v>Stress _ mid _ axis _ zx</v>
          </cell>
          <cell r="K2578" t="str">
            <v>MPa</v>
          </cell>
        </row>
        <row r="2579">
          <cell r="B2579" t="str">
            <v>Stress _ mid _ axis _ zz</v>
          </cell>
          <cell r="K2579" t="str">
            <v>MPa</v>
          </cell>
        </row>
        <row r="2580">
          <cell r="B2580" t="str">
            <v>Stress _ top _ axis _ xx</v>
          </cell>
          <cell r="K2580" t="str">
            <v>MPa</v>
          </cell>
        </row>
        <row r="2581">
          <cell r="B2581" t="str">
            <v>Stress _ top _ axis _ xy</v>
          </cell>
          <cell r="K2581" t="str">
            <v>MPa</v>
          </cell>
        </row>
        <row r="2582">
          <cell r="B2582" t="str">
            <v>Stress _ top _ axis _ yy</v>
          </cell>
          <cell r="K2582" t="str">
            <v>MPa</v>
          </cell>
        </row>
        <row r="2583">
          <cell r="B2583" t="str">
            <v>Stress _ top _ axis _ yz</v>
          </cell>
          <cell r="K2583" t="str">
            <v>MPa</v>
          </cell>
        </row>
        <row r="2584">
          <cell r="B2584" t="str">
            <v>Stress _ top _ axis _ zx</v>
          </cell>
          <cell r="K2584" t="str">
            <v>MPa</v>
          </cell>
        </row>
        <row r="2585">
          <cell r="B2585" t="str">
            <v>Stress _ top _ axis _ zz</v>
          </cell>
          <cell r="K2585" t="str">
            <v>MPa</v>
          </cell>
        </row>
        <row r="2586">
          <cell r="B2586" t="str">
            <v>Structural depth</v>
          </cell>
          <cell r="K2586" t="str">
            <v>mm</v>
          </cell>
        </row>
        <row r="2587">
          <cell r="B2587" t="str">
            <v>Structural engineer name</v>
          </cell>
        </row>
        <row r="2588">
          <cell r="B2588" t="str">
            <v>Structural form type</v>
          </cell>
        </row>
        <row r="2589">
          <cell r="B2589" t="str">
            <v>Structural grid dimension _ axis x</v>
          </cell>
          <cell r="K2589" t="str">
            <v>m</v>
          </cell>
        </row>
        <row r="2590">
          <cell r="B2590" t="str">
            <v>Structural grid dimension _ axis y</v>
          </cell>
          <cell r="K2590" t="str">
            <v>m</v>
          </cell>
        </row>
        <row r="2591">
          <cell r="B2591" t="str">
            <v>Structural joint type</v>
          </cell>
        </row>
        <row r="2592">
          <cell r="B2592" t="str">
            <v>Structural lateral stability system</v>
          </cell>
        </row>
        <row r="2593">
          <cell r="B2593" t="str">
            <v>Structural material</v>
          </cell>
        </row>
        <row r="2594">
          <cell r="B2594" t="str">
            <v>Structural steel weight</v>
          </cell>
          <cell r="K2594" t="str">
            <v>tonnes</v>
          </cell>
        </row>
        <row r="2595">
          <cell r="B2595" t="str">
            <v>Structural system</v>
          </cell>
        </row>
        <row r="2596">
          <cell r="B2596" t="str">
            <v>Structural topology</v>
          </cell>
        </row>
        <row r="2597">
          <cell r="B2597" t="str">
            <v>Structure type</v>
          </cell>
        </row>
        <row r="2598">
          <cell r="B2598" t="str">
            <v>Strut cross sectional area</v>
          </cell>
          <cell r="K2598" t="str">
            <v>mm²</v>
          </cell>
        </row>
        <row r="2599">
          <cell r="B2599" t="str">
            <v>subgrade surface modulus</v>
          </cell>
          <cell r="K2599" t="str">
            <v>MPa</v>
          </cell>
        </row>
        <row r="2600">
          <cell r="B2600" t="str">
            <v>Substation name</v>
          </cell>
        </row>
        <row r="2601">
          <cell r="B2601" t="str">
            <v>Substrate type</v>
          </cell>
        </row>
        <row r="2602">
          <cell r="B2602" t="str">
            <v>Substructure class</v>
          </cell>
        </row>
        <row r="2603">
          <cell r="B2603" t="str">
            <v>Suicide prevention objective</v>
          </cell>
        </row>
        <row r="2604">
          <cell r="B2604" t="str">
            <v>Summer ground temperature</v>
          </cell>
          <cell r="K2604" t="str">
            <v>°C</v>
          </cell>
        </row>
        <row r="2605">
          <cell r="B2605" t="str">
            <v>Summer internal air temperature</v>
          </cell>
          <cell r="K2605" t="str">
            <v>°C</v>
          </cell>
        </row>
        <row r="2606">
          <cell r="B2606" t="str">
            <v>Summer internal design humidity</v>
          </cell>
          <cell r="K2606" t="str">
            <v>% RH</v>
          </cell>
        </row>
        <row r="2607">
          <cell r="B2607" t="str">
            <v>Summer internal design temperature _ maximum</v>
          </cell>
          <cell r="K2607" t="str">
            <v>°C</v>
          </cell>
        </row>
        <row r="2608">
          <cell r="B2608" t="str">
            <v>Summer internal design temperature _ minimum</v>
          </cell>
          <cell r="K2608" t="str">
            <v>°C</v>
          </cell>
        </row>
        <row r="2609">
          <cell r="B2609" t="str">
            <v>Summer internal humidity control tolerance</v>
          </cell>
          <cell r="K2609" t="str">
            <v>+/- % RH</v>
          </cell>
        </row>
        <row r="2610">
          <cell r="B2610" t="str">
            <v>Summer internal temperature</v>
          </cell>
          <cell r="K2610" t="str">
            <v>°C</v>
          </cell>
        </row>
        <row r="2611">
          <cell r="B2611" t="str">
            <v>Summer internal temperature control tolerance</v>
          </cell>
          <cell r="K2611" t="str">
            <v>°C</v>
          </cell>
        </row>
        <row r="2612">
          <cell r="B2612" t="str">
            <v>Summer wind speed</v>
          </cell>
          <cell r="K2612" t="str">
            <v>m/s</v>
          </cell>
        </row>
        <row r="2613">
          <cell r="B2613" t="str">
            <v>Super-imposed load</v>
          </cell>
          <cell r="K2613" t="str">
            <v>kN</v>
          </cell>
        </row>
        <row r="2614">
          <cell r="B2614" t="str">
            <v>Super-imposed load density</v>
          </cell>
          <cell r="K2614" t="str">
            <v>kN/m²</v>
          </cell>
        </row>
        <row r="2615">
          <cell r="B2615" t="str">
            <v>Superimposed permament action _ finishes</v>
          </cell>
        </row>
        <row r="2616">
          <cell r="B2616" t="str">
            <v>Superimposed permanent action _ ceiling and services</v>
          </cell>
          <cell r="K2616" t="str">
            <v>kN/m²</v>
          </cell>
        </row>
        <row r="2617">
          <cell r="B2617" t="str">
            <v>Superimposed permanent action _ façade</v>
          </cell>
          <cell r="K2617" t="str">
            <v>kN/m²</v>
          </cell>
        </row>
        <row r="2618">
          <cell r="B2618" t="str">
            <v>Superimposed permanent action _ finishes</v>
          </cell>
          <cell r="K2618" t="str">
            <v>kN/m²</v>
          </cell>
        </row>
        <row r="2619">
          <cell r="B2619" t="str">
            <v>Superimposed permanent action _ partitions</v>
          </cell>
          <cell r="K2619" t="str">
            <v>kN/m²</v>
          </cell>
        </row>
        <row r="2620">
          <cell r="B2620" t="str">
            <v>Superimposed permanent action _ soil and water</v>
          </cell>
          <cell r="K2620" t="str">
            <v>kN/m²</v>
          </cell>
        </row>
        <row r="2621">
          <cell r="B2621" t="str">
            <v>Superstructure class</v>
          </cell>
        </row>
        <row r="2622">
          <cell r="B2622" t="str">
            <v>Supplementary power density</v>
          </cell>
          <cell r="K2622" t="str">
            <v>W/m²</v>
          </cell>
        </row>
        <row r="2623">
          <cell r="B2623" t="str">
            <v>Supplementary power diversty factor</v>
          </cell>
        </row>
        <row r="2624">
          <cell r="B2624" t="str">
            <v>Supplier reference id</v>
          </cell>
        </row>
        <row r="2625">
          <cell r="B2625" t="str">
            <v>Supply air flow rate</v>
          </cell>
          <cell r="K2625" t="str">
            <v>m³/s</v>
          </cell>
        </row>
        <row r="2626">
          <cell r="B2626" t="str">
            <v>Supply air level</v>
          </cell>
        </row>
        <row r="2627">
          <cell r="B2627" t="str">
            <v>Supply air relative humidity _ summer</v>
          </cell>
          <cell r="K2627" t="str">
            <v>%</v>
          </cell>
        </row>
        <row r="2628">
          <cell r="B2628" t="str">
            <v>Supply air relative humidity _ winter</v>
          </cell>
          <cell r="K2628" t="str">
            <v>%</v>
          </cell>
        </row>
        <row r="2629">
          <cell r="B2629" t="str">
            <v>Supply air temperature</v>
          </cell>
          <cell r="K2629" t="str">
            <v>°C</v>
          </cell>
        </row>
        <row r="2630">
          <cell r="B2630" t="str">
            <v>Supply air temperature _ summer</v>
          </cell>
          <cell r="K2630" t="str">
            <v>°C</v>
          </cell>
        </row>
        <row r="2631">
          <cell r="B2631" t="str">
            <v>Supply air temperature _ winter</v>
          </cell>
          <cell r="K2631" t="str">
            <v>°C</v>
          </cell>
        </row>
        <row r="2632">
          <cell r="B2632" t="str">
            <v>Supply fan temperature rise</v>
          </cell>
          <cell r="K2632" t="str">
            <v>°C</v>
          </cell>
        </row>
        <row r="2633">
          <cell r="B2633" t="str">
            <v>Supply power per server _ maximum</v>
          </cell>
          <cell r="K2633" t="str">
            <v>kW/cab</v>
          </cell>
        </row>
        <row r="2634">
          <cell r="B2634" t="str">
            <v>Supply power per server _ minimum</v>
          </cell>
          <cell r="K2634" t="str">
            <v>kW/cab</v>
          </cell>
        </row>
        <row r="2635">
          <cell r="B2635" t="str">
            <v>Supply to plumbing fixtures</v>
          </cell>
        </row>
        <row r="2636">
          <cell r="B2636" t="str">
            <v>Support connection type</v>
          </cell>
        </row>
        <row r="2637">
          <cell r="B2637" t="str">
            <v>Support type</v>
          </cell>
        </row>
        <row r="2638">
          <cell r="B2638" t="str">
            <v>Surface area</v>
          </cell>
          <cell r="K2638" t="str">
            <v>m²</v>
          </cell>
        </row>
        <row r="2639">
          <cell r="B2639" t="str">
            <v>Surface finish</v>
          </cell>
        </row>
        <row r="2640">
          <cell r="B2640" t="str">
            <v>Surface identification</v>
          </cell>
        </row>
        <row r="2641">
          <cell r="B2641" t="str">
            <v>Surface profile modification factor</v>
          </cell>
        </row>
        <row r="2642">
          <cell r="B2642" t="str">
            <v>Surface temperature _ maximum</v>
          </cell>
          <cell r="K2642" t="str">
            <v>°C</v>
          </cell>
        </row>
        <row r="2643">
          <cell r="B2643" t="str">
            <v>Sustainable development goals</v>
          </cell>
        </row>
        <row r="2644">
          <cell r="B2644" t="str">
            <v>Sustainable development goals required</v>
          </cell>
        </row>
        <row r="2645">
          <cell r="B2645" t="str">
            <v>System air pressure drop _ excluding air terminals</v>
          </cell>
          <cell r="K2645" t="str">
            <v>Pa</v>
          </cell>
        </row>
        <row r="2646">
          <cell r="B2646" t="str">
            <v>System capacity</v>
          </cell>
          <cell r="K2646" t="str">
            <v>kW</v>
          </cell>
        </row>
        <row r="2647">
          <cell r="B2647" t="str">
            <v>System configuration</v>
          </cell>
        </row>
        <row r="2648">
          <cell r="B2648" t="str">
            <v>System cost</v>
          </cell>
          <cell r="K2648" t="str">
            <v>£</v>
          </cell>
        </row>
        <row r="2649">
          <cell r="B2649" t="str">
            <v>System id</v>
          </cell>
        </row>
        <row r="2650">
          <cell r="B2650" t="str">
            <v>System reference ID</v>
          </cell>
        </row>
        <row r="2651">
          <cell r="B2651" t="str">
            <v>System resilience required</v>
          </cell>
        </row>
        <row r="2652">
          <cell r="B2652" t="str">
            <v>System to ground resistance</v>
          </cell>
          <cell r="K2652" t="str">
            <v>W</v>
          </cell>
        </row>
        <row r="2653">
          <cell r="B2653" t="str">
            <v>Tall building core required</v>
          </cell>
        </row>
        <row r="2654">
          <cell r="B2654" t="str">
            <v>Target density</v>
          </cell>
          <cell r="K2654" t="str">
            <v>kg/m³</v>
          </cell>
        </row>
        <row r="2655">
          <cell r="B2655" t="str">
            <v>Target emission rate</v>
          </cell>
          <cell r="K2655" t="str">
            <v>kgCO2/m²/year</v>
          </cell>
        </row>
        <row r="2656">
          <cell r="B2656" t="str">
            <v>Target illuminance</v>
          </cell>
          <cell r="K2656" t="str">
            <v>lux</v>
          </cell>
        </row>
        <row r="2657">
          <cell r="B2657" t="str">
            <v>Target illuminance uniformity</v>
          </cell>
        </row>
        <row r="2658">
          <cell r="B2658" t="str">
            <v>Target unified glare rating</v>
          </cell>
        </row>
        <row r="2659">
          <cell r="B2659" t="str">
            <v>Target whole life carbon</v>
          </cell>
          <cell r="K2659" t="str">
            <v>kgCO2e/m²</v>
          </cell>
        </row>
        <row r="2660">
          <cell r="B2660" t="str">
            <v>Task information manager</v>
          </cell>
        </row>
        <row r="2661">
          <cell r="B2661" t="str">
            <v>Task information manager email</v>
          </cell>
        </row>
        <row r="2662">
          <cell r="B2662" t="str">
            <v>Task information manager name</v>
          </cell>
        </row>
        <row r="2663">
          <cell r="B2663" t="str">
            <v>Task team manager</v>
          </cell>
        </row>
        <row r="2664">
          <cell r="B2664" t="str">
            <v>Task team manager email</v>
          </cell>
        </row>
        <row r="2665">
          <cell r="B2665" t="str">
            <v>Temperature Alarm Status Stage 1</v>
          </cell>
        </row>
        <row r="2666">
          <cell r="B2666" t="str">
            <v>Temperature Alarm Status Stage 2</v>
          </cell>
        </row>
        <row r="2667">
          <cell r="B2667" t="str">
            <v>Temperature _ flow</v>
          </cell>
          <cell r="K2667" t="str">
            <v>°C</v>
          </cell>
        </row>
        <row r="2668">
          <cell r="B2668" t="str">
            <v>Temperature _ flow _ winter</v>
          </cell>
          <cell r="K2668" t="str">
            <v>°C</v>
          </cell>
        </row>
        <row r="2669">
          <cell r="B2669" t="str">
            <v>Temperature _ return</v>
          </cell>
          <cell r="K2669" t="str">
            <v>°C</v>
          </cell>
        </row>
        <row r="2670">
          <cell r="B2670" t="str">
            <v>Temperature _ return _ winter</v>
          </cell>
          <cell r="K2670" t="str">
            <v>°C</v>
          </cell>
        </row>
        <row r="2671">
          <cell r="B2671" t="str">
            <v>Temper state</v>
          </cell>
        </row>
        <row r="2672">
          <cell r="B2672" t="str">
            <v>Tensile capacity of C3 connection</v>
          </cell>
          <cell r="K2672" t="str">
            <v>kN</v>
          </cell>
        </row>
        <row r="2673">
          <cell r="B2673" t="str">
            <v>Tensile strength</v>
          </cell>
          <cell r="K2673" t="str">
            <v>MPa</v>
          </cell>
        </row>
        <row r="2674">
          <cell r="B2674" t="str">
            <v>Tensioned barrier required</v>
          </cell>
        </row>
        <row r="2675">
          <cell r="B2675" t="str">
            <v>Tensioning</v>
          </cell>
        </row>
        <row r="2676">
          <cell r="B2676" t="str">
            <v>Tension lap length for bottom bars</v>
          </cell>
          <cell r="K2676" t="str">
            <v>TLL</v>
          </cell>
        </row>
        <row r="2677">
          <cell r="B2677" t="str">
            <v>Tension lap length for top bars</v>
          </cell>
          <cell r="K2677" t="str">
            <v>TLL</v>
          </cell>
        </row>
        <row r="2678">
          <cell r="B2678" t="str">
            <v>Test reference year</v>
          </cell>
        </row>
        <row r="2679">
          <cell r="B2679" t="str">
            <v>Text description</v>
          </cell>
        </row>
        <row r="2680">
          <cell r="B2680" t="str">
            <v>Theoretical working width</v>
          </cell>
          <cell r="K2680" t="str">
            <v>m</v>
          </cell>
        </row>
        <row r="2681">
          <cell r="B2681" t="str">
            <v>Thermal comfort category</v>
          </cell>
        </row>
        <row r="2682">
          <cell r="B2682" t="str">
            <v>Thermal efficiency at gross calorific value</v>
          </cell>
          <cell r="K2682" t="str">
            <v>%</v>
          </cell>
        </row>
        <row r="2683">
          <cell r="B2683" t="str">
            <v>Thermal modelling software</v>
          </cell>
        </row>
        <row r="2684">
          <cell r="B2684" t="str">
            <v>Thermal non-seismic negative temperature range</v>
          </cell>
          <cell r="K2684" t="str">
            <v>°C</v>
          </cell>
        </row>
        <row r="2685">
          <cell r="B2685" t="str">
            <v>Thermal non-seismic positive temperature range</v>
          </cell>
          <cell r="K2685" t="str">
            <v>°C</v>
          </cell>
        </row>
        <row r="2686">
          <cell r="B2686" t="str">
            <v>Thermal seismic negative temperature range</v>
          </cell>
          <cell r="K2686" t="str">
            <v>°C</v>
          </cell>
        </row>
        <row r="2687">
          <cell r="B2687" t="str">
            <v>Thermal seismic positive temperature range</v>
          </cell>
          <cell r="K2687" t="str">
            <v>°C</v>
          </cell>
        </row>
        <row r="2688">
          <cell r="B2688" t="str">
            <v>Thickness</v>
          </cell>
          <cell r="K2688" t="str">
            <v>mm</v>
          </cell>
        </row>
        <row r="2689">
          <cell r="B2689" t="str">
            <v>Thickness of frit from the glass edge</v>
          </cell>
          <cell r="K2689" t="str">
            <v>mm</v>
          </cell>
        </row>
        <row r="2690">
          <cell r="B2690" t="str">
            <v>Thickness of web</v>
          </cell>
          <cell r="K2690" t="str">
            <v>mm</v>
          </cell>
        </row>
        <row r="2691">
          <cell r="B2691" t="str">
            <v>Tie beam or rod</v>
          </cell>
        </row>
        <row r="2692">
          <cell r="B2692" t="str">
            <v>Tier standards requirements</v>
          </cell>
          <cell r="K2692" t="str">
            <v>Tier I/ Tier II/ Tier III / Tier IV</v>
          </cell>
        </row>
        <row r="2693">
          <cell r="B2693" t="str">
            <v>Timber decking span X direction onto main mezzanine beam at Level B required</v>
          </cell>
        </row>
        <row r="2694">
          <cell r="B2694" t="str">
            <v>Timber decking span Y direction onto main mezzanine beam at Level B required</v>
          </cell>
        </row>
        <row r="2695">
          <cell r="B2695" t="str">
            <v>Timescale to construct one floor</v>
          </cell>
          <cell r="K2695" t="str">
            <v>weeks</v>
          </cell>
        </row>
        <row r="2696">
          <cell r="B2696" t="str">
            <v>Time step</v>
          </cell>
          <cell r="K2696" t="str">
            <v>s</v>
          </cell>
        </row>
        <row r="2697">
          <cell r="B2697" t="str">
            <v>Tip height</v>
          </cell>
          <cell r="K2697" t="str">
            <v>m</v>
          </cell>
        </row>
        <row r="2698">
          <cell r="B2698" t="str">
            <v>TM46 annual electricity demand</v>
          </cell>
          <cell r="K2698" t="str">
            <v>kWh/year</v>
          </cell>
        </row>
        <row r="2699">
          <cell r="B2699" t="str">
            <v>TM46 annual fossil fuel demand</v>
          </cell>
          <cell r="K2699" t="str">
            <v>kWh/year</v>
          </cell>
        </row>
        <row r="2700">
          <cell r="B2700" t="str">
            <v>TM46 electricity performance index</v>
          </cell>
          <cell r="K2700" t="str">
            <v>kWh/m²</v>
          </cell>
        </row>
        <row r="2701">
          <cell r="B2701" t="str">
            <v xml:space="preserve">TM46 fossil fuel performance index </v>
          </cell>
          <cell r="K2701" t="str">
            <v>kWh/m²</v>
          </cell>
        </row>
        <row r="2702">
          <cell r="B2702" t="str">
            <v>Toilet to occupant ratio</v>
          </cell>
          <cell r="K2702" t="str">
            <v>m²/person</v>
          </cell>
        </row>
        <row r="2703">
          <cell r="B2703" t="str">
            <v>Tolerance air humidity</v>
          </cell>
        </row>
        <row r="2704">
          <cell r="B2704" t="str">
            <v>Top constraint</v>
          </cell>
          <cell r="K2704" t="str">
            <v>mm</v>
          </cell>
        </row>
        <row r="2705">
          <cell r="B2705" t="str">
            <v>Top elevator speed</v>
          </cell>
          <cell r="K2705" t="str">
            <v>m/s</v>
          </cell>
        </row>
        <row r="2706">
          <cell r="B2706" t="str">
            <v>Top floor acceleration</v>
          </cell>
        </row>
        <row r="2707">
          <cell r="B2707" t="str">
            <v>Top level</v>
          </cell>
        </row>
        <row r="2708">
          <cell r="B2708" t="str">
            <v>Torsional warping constant</v>
          </cell>
          <cell r="K2708" t="str">
            <v>mm6</v>
          </cell>
        </row>
        <row r="2709">
          <cell r="B2709" t="str">
            <v>Torsion constant</v>
          </cell>
          <cell r="K2709" t="str">
            <v>mm4</v>
          </cell>
        </row>
        <row r="2710">
          <cell r="B2710" t="str">
            <v>Total annual occupancy</v>
          </cell>
        </row>
        <row r="2711">
          <cell r="B2711" t="str">
            <v>Total annual rainfall</v>
          </cell>
          <cell r="K2711" t="str">
            <v>mm</v>
          </cell>
        </row>
        <row r="2712">
          <cell r="B2712" t="str">
            <v>Total apparent electrical power</v>
          </cell>
          <cell r="K2712" t="str">
            <v>kVA</v>
          </cell>
        </row>
        <row r="2713">
          <cell r="B2713" t="str">
            <v>Total bracing density</v>
          </cell>
          <cell r="K2713" t="str">
            <v>%</v>
          </cell>
        </row>
        <row r="2714">
          <cell r="B2714" t="str">
            <v>Total combined electrical load</v>
          </cell>
          <cell r="K2714" t="str">
            <v>W</v>
          </cell>
        </row>
        <row r="2715">
          <cell r="B2715" t="str">
            <v>Total cooling capacity</v>
          </cell>
          <cell r="K2715" t="str">
            <v>kW</v>
          </cell>
        </row>
        <row r="2716">
          <cell r="B2716" t="str">
            <v>Total cooling load</v>
          </cell>
          <cell r="K2716" t="str">
            <v>W</v>
          </cell>
        </row>
        <row r="2717">
          <cell r="B2717" t="str">
            <v>Total cost</v>
          </cell>
          <cell r="K2717" t="str">
            <v>EUR</v>
          </cell>
        </row>
        <row r="2718">
          <cell r="B2718" t="str">
            <v>Total depth</v>
          </cell>
          <cell r="K2718" t="str">
            <v>m</v>
          </cell>
        </row>
        <row r="2719">
          <cell r="B2719" t="str">
            <v>Total electrical current per phase</v>
          </cell>
          <cell r="K2719" t="str">
            <v>A</v>
          </cell>
        </row>
        <row r="2720">
          <cell r="B2720" t="str">
            <v>Total electrical load</v>
          </cell>
          <cell r="K2720" t="str">
            <v>W</v>
          </cell>
        </row>
        <row r="2721">
          <cell r="B2721" t="str">
            <v>Total embodied carbon</v>
          </cell>
          <cell r="K2721" t="str">
            <v>kgCO2e</v>
          </cell>
        </row>
        <row r="2722">
          <cell r="B2722" t="str">
            <v>Total fabric heat gain</v>
          </cell>
          <cell r="K2722" t="str">
            <v>kW</v>
          </cell>
        </row>
        <row r="2723">
          <cell r="B2723" t="str">
            <v>Total flow rate</v>
          </cell>
          <cell r="K2723" t="str">
            <v>kg/s</v>
          </cell>
        </row>
        <row r="2724">
          <cell r="B2724" t="str">
            <v>Total general electrical load</v>
          </cell>
          <cell r="K2724" t="str">
            <v>W</v>
          </cell>
        </row>
        <row r="2725">
          <cell r="B2725" t="str">
            <v>Total heating capacity</v>
          </cell>
          <cell r="K2725" t="str">
            <v>W</v>
          </cell>
        </row>
        <row r="2726">
          <cell r="B2726" t="str">
            <v>Total heating flow rate</v>
          </cell>
          <cell r="K2726" t="str">
            <v>kg/s</v>
          </cell>
        </row>
        <row r="2727">
          <cell r="B2727" t="str">
            <v>Total heating load</v>
          </cell>
          <cell r="K2727" t="str">
            <v>W</v>
          </cell>
        </row>
        <row r="2728">
          <cell r="B2728" t="str">
            <v>Total heat load</v>
          </cell>
          <cell r="K2728" t="str">
            <v>W</v>
          </cell>
        </row>
        <row r="2729">
          <cell r="B2729" t="str">
            <v>Total mechanical equipment electrical load</v>
          </cell>
          <cell r="K2729" t="str">
            <v>W</v>
          </cell>
        </row>
        <row r="2730">
          <cell r="B2730" t="str">
            <v>Total miscellaneous electrical load</v>
          </cell>
          <cell r="K2730" t="str">
            <v>W</v>
          </cell>
        </row>
        <row r="2731">
          <cell r="B2731" t="str">
            <v>Total number of cells in x</v>
          </cell>
        </row>
        <row r="2732">
          <cell r="B2732" t="str">
            <v>Total number of cells in y</v>
          </cell>
        </row>
        <row r="2733">
          <cell r="B2733" t="str">
            <v>Total occupancy</v>
          </cell>
          <cell r="K2733" t="str">
            <v>people</v>
          </cell>
        </row>
        <row r="2734">
          <cell r="B2734" t="str">
            <v>Total occupancy latent heat gain</v>
          </cell>
          <cell r="K2734" t="str">
            <v>kW</v>
          </cell>
        </row>
        <row r="2735">
          <cell r="B2735" t="str">
            <v>Total occupancy sensible heat gain</v>
          </cell>
          <cell r="K2735" t="str">
            <v>kW</v>
          </cell>
        </row>
        <row r="2736">
          <cell r="B2736" t="str">
            <v>Total operational carbon</v>
          </cell>
          <cell r="K2736" t="str">
            <v>kWh/year</v>
          </cell>
        </row>
        <row r="2737">
          <cell r="B2737" t="str">
            <v>Total outlet load of compressed air</v>
          </cell>
        </row>
        <row r="2738">
          <cell r="B2738" t="str">
            <v>Total outlet load of medical gas</v>
          </cell>
        </row>
        <row r="2739">
          <cell r="B2739" t="str">
            <v>Total plant and riser area</v>
          </cell>
          <cell r="K2739" t="str">
            <v>m²</v>
          </cell>
        </row>
        <row r="2740">
          <cell r="B2740" t="str">
            <v>Total plant and riser area as percentage of gross internal area</v>
          </cell>
          <cell r="K2740" t="str">
            <v>%</v>
          </cell>
        </row>
        <row r="2741">
          <cell r="B2741" t="str">
            <v>Total reactive load</v>
          </cell>
        </row>
        <row r="2742">
          <cell r="B2742" t="str">
            <v>Total slab area</v>
          </cell>
          <cell r="K2742" t="str">
            <v>m²</v>
          </cell>
        </row>
        <row r="2743">
          <cell r="B2743" t="str">
            <v>Total superimposed permanent action</v>
          </cell>
          <cell r="K2743" t="str">
            <v>kN/m²</v>
          </cell>
        </row>
        <row r="2744">
          <cell r="B2744" t="str">
            <v>Total supply air flow rate</v>
          </cell>
          <cell r="K2744" t="str">
            <v>l/s</v>
          </cell>
        </row>
        <row r="2745">
          <cell r="B2745" t="str">
            <v>Total weight per area</v>
          </cell>
          <cell r="K2745" t="str">
            <v>kPa</v>
          </cell>
        </row>
        <row r="2746">
          <cell r="B2746" t="str">
            <v>Total yield losses</v>
          </cell>
          <cell r="K2746" t="str">
            <v>%</v>
          </cell>
        </row>
        <row r="2747">
          <cell r="B2747" t="str">
            <v>Tote grid interaction</v>
          </cell>
          <cell r="K2747" t="str">
            <v>%</v>
          </cell>
        </row>
        <row r="2748">
          <cell r="B2748" t="str">
            <v>Tote maximum mass</v>
          </cell>
          <cell r="K2748" t="str">
            <v>kg</v>
          </cell>
        </row>
        <row r="2749">
          <cell r="B2749" t="str">
            <v>Town</v>
          </cell>
        </row>
        <row r="2750">
          <cell r="B2750" t="str">
            <v>Track axial strength _ gross area</v>
          </cell>
          <cell r="K2750" t="str">
            <v>kN</v>
          </cell>
        </row>
        <row r="2751">
          <cell r="B2751" t="str">
            <v>Track destination</v>
          </cell>
        </row>
        <row r="2752">
          <cell r="B2752" t="str">
            <v>Track lamella pattern</v>
          </cell>
        </row>
        <row r="2753">
          <cell r="B2753" t="str">
            <v>Traction power supply destination</v>
          </cell>
        </row>
        <row r="2754">
          <cell r="B2754" t="str">
            <v>Traffic engineer name</v>
          </cell>
        </row>
        <row r="2755">
          <cell r="B2755" t="str">
            <v>Traffic volume category</v>
          </cell>
          <cell r="K2755" t="str">
            <v>High/Moderate/Low</v>
          </cell>
        </row>
        <row r="2756">
          <cell r="B2756" t="str">
            <v>Train car cooling capacity</v>
          </cell>
          <cell r="K2756" t="str">
            <v>BTU/Hr</v>
          </cell>
        </row>
        <row r="2757">
          <cell r="B2757" t="str">
            <v>Train car COP cooling</v>
          </cell>
        </row>
        <row r="2758">
          <cell r="B2758" t="str">
            <v>Train car door area</v>
          </cell>
          <cell r="K2758" t="str">
            <v>ft²</v>
          </cell>
        </row>
        <row r="2759">
          <cell r="B2759" t="str">
            <v>Train car door quantity</v>
          </cell>
        </row>
        <row r="2760">
          <cell r="B2760" t="str">
            <v>Train car floor area</v>
          </cell>
          <cell r="K2760" t="str">
            <v>ft²</v>
          </cell>
        </row>
        <row r="2761">
          <cell r="B2761" t="str">
            <v>Train car glass U value</v>
          </cell>
          <cell r="K2761" t="str">
            <v>W/m²K</v>
          </cell>
        </row>
        <row r="2762">
          <cell r="B2762" t="str">
            <v>Train car height</v>
          </cell>
          <cell r="K2762" t="str">
            <v>Ft</v>
          </cell>
        </row>
        <row r="2763">
          <cell r="B2763" t="str">
            <v>Train car hotel power</v>
          </cell>
          <cell r="K2763" t="str">
            <v>BTU/Hr</v>
          </cell>
        </row>
        <row r="2764">
          <cell r="B2764" t="str">
            <v>Train car length</v>
          </cell>
          <cell r="K2764" t="str">
            <v>Ft</v>
          </cell>
        </row>
        <row r="2765">
          <cell r="B2765" t="str">
            <v>Train car lighting density</v>
          </cell>
          <cell r="K2765" t="str">
            <v>W/m²</v>
          </cell>
        </row>
        <row r="2766">
          <cell r="B2766" t="str">
            <v>Train car occupancy</v>
          </cell>
        </row>
        <row r="2767">
          <cell r="B2767" t="str">
            <v>Train car occupant sensible load</v>
          </cell>
          <cell r="K2767" t="str">
            <v>W/person</v>
          </cell>
        </row>
        <row r="2768">
          <cell r="B2768" t="str">
            <v>Train car quantity</v>
          </cell>
        </row>
        <row r="2769">
          <cell r="B2769" t="str">
            <v>Train car roof area</v>
          </cell>
          <cell r="K2769" t="str">
            <v>ft²</v>
          </cell>
        </row>
        <row r="2770">
          <cell r="B2770" t="str">
            <v>Train car wall area</v>
          </cell>
          <cell r="K2770" t="str">
            <v>ft²</v>
          </cell>
        </row>
        <row r="2771">
          <cell r="B2771" t="str">
            <v>Train car wall U value</v>
          </cell>
          <cell r="K2771" t="str">
            <v>W/m²K</v>
          </cell>
        </row>
        <row r="2772">
          <cell r="B2772" t="str">
            <v>Train car weight aw0</v>
          </cell>
          <cell r="K2772" t="str">
            <v>kg</v>
          </cell>
        </row>
        <row r="2773">
          <cell r="B2773" t="str">
            <v>Train car weight aw1</v>
          </cell>
          <cell r="K2773" t="str">
            <v>kg</v>
          </cell>
        </row>
        <row r="2774">
          <cell r="B2774" t="str">
            <v>Train car weight aw2</v>
          </cell>
          <cell r="K2774" t="str">
            <v>kg</v>
          </cell>
        </row>
        <row r="2775">
          <cell r="B2775" t="str">
            <v>Train car weight aw3</v>
          </cell>
          <cell r="K2775" t="str">
            <v>kg</v>
          </cell>
        </row>
        <row r="2776">
          <cell r="B2776" t="str">
            <v>Train car width</v>
          </cell>
          <cell r="K2776" t="str">
            <v>Ft</v>
          </cell>
        </row>
        <row r="2777">
          <cell r="B2777" t="str">
            <v>Train car window area</v>
          </cell>
          <cell r="K2777" t="str">
            <v>ft²</v>
          </cell>
        </row>
        <row r="2778">
          <cell r="B2778" t="str">
            <v>Train idling threshold for diesel emission analysis</v>
          </cell>
          <cell r="K2778" t="str">
            <v>minutes/hour</v>
          </cell>
        </row>
        <row r="2779">
          <cell r="B2779" t="str">
            <v>Transit authority</v>
          </cell>
        </row>
        <row r="2780">
          <cell r="B2780" t="str">
            <v>Transition to a Zero-Carbon Economy</v>
          </cell>
        </row>
        <row r="2781">
          <cell r="B2781" t="str">
            <v>Transport emission carbon factor</v>
          </cell>
          <cell r="K2781" t="str">
            <v>kgCO2e/km</v>
          </cell>
        </row>
        <row r="2782">
          <cell r="B2782" t="str">
            <v>Treated floor area</v>
          </cell>
          <cell r="K2782" t="str">
            <v>m²</v>
          </cell>
        </row>
        <row r="2783">
          <cell r="B2783" t="str">
            <v>Truck lane load _</v>
          </cell>
        </row>
        <row r="2784">
          <cell r="B2784" t="str">
            <v>Truck live load _</v>
          </cell>
        </row>
        <row r="2785">
          <cell r="B2785" t="str">
            <v>Tunnel lighting required</v>
          </cell>
        </row>
        <row r="2786">
          <cell r="B2786" t="str">
            <v>Tunnel ventilation scope</v>
          </cell>
        </row>
        <row r="2787">
          <cell r="B2787" t="str">
            <v>Turbulence model</v>
          </cell>
        </row>
        <row r="2788">
          <cell r="B2788" t="str">
            <v>Turndown ratio</v>
          </cell>
        </row>
        <row r="2789">
          <cell r="B2789" t="str">
            <v>TV audio visual television required</v>
          </cell>
        </row>
        <row r="2790">
          <cell r="B2790" t="str">
            <v>Twin socket outlet required</v>
          </cell>
        </row>
        <row r="2791">
          <cell r="B2791" t="str">
            <v>Type</v>
          </cell>
        </row>
        <row r="2792">
          <cell r="B2792" t="str">
            <v>Type of beacon</v>
          </cell>
        </row>
        <row r="2793">
          <cell r="B2793" t="str">
            <v>Type of construction</v>
          </cell>
        </row>
        <row r="2794">
          <cell r="B2794" t="str">
            <v>Type of dedicated equipment rack</v>
          </cell>
        </row>
        <row r="2795">
          <cell r="B2795" t="str">
            <v>Type of detector</v>
          </cell>
        </row>
        <row r="2796">
          <cell r="B2796" t="str">
            <v>Type of dimming control</v>
          </cell>
        </row>
        <row r="2797">
          <cell r="B2797" t="str">
            <v>Type of electrical system resilience</v>
          </cell>
        </row>
        <row r="2798">
          <cell r="B2798" t="str">
            <v>Type of extract air terminal</v>
          </cell>
        </row>
        <row r="2799">
          <cell r="B2799" t="str">
            <v>Type of floor box outlet</v>
          </cell>
        </row>
        <row r="2800">
          <cell r="B2800" t="str">
            <v>Type of hazardous area</v>
          </cell>
        </row>
        <row r="2801">
          <cell r="B2801" t="str">
            <v>Type of lighting control</v>
          </cell>
        </row>
        <row r="2802">
          <cell r="B2802" t="str">
            <v>Type of lighting switching control</v>
          </cell>
        </row>
        <row r="2803">
          <cell r="B2803" t="str">
            <v>Type of refrigerant</v>
          </cell>
        </row>
        <row r="2804">
          <cell r="B2804" t="str">
            <v>Type of smoke control</v>
          </cell>
        </row>
        <row r="2805">
          <cell r="B2805" t="str">
            <v>Type of supply air terminal</v>
          </cell>
        </row>
        <row r="2806">
          <cell r="B2806" t="str">
            <v>Type of suppression</v>
          </cell>
        </row>
        <row r="2807">
          <cell r="B2807" t="str">
            <v>Type of system resilience</v>
          </cell>
        </row>
        <row r="2808">
          <cell r="B2808" t="str">
            <v>Type of ventilation specialist</v>
          </cell>
        </row>
        <row r="2809">
          <cell r="B2809" t="str">
            <v>Types and dosage of fibres</v>
          </cell>
        </row>
        <row r="2810">
          <cell r="B2810" t="str">
            <v>Typical column distance</v>
          </cell>
          <cell r="K2810" t="str">
            <v>m</v>
          </cell>
        </row>
        <row r="2811">
          <cell r="B2811" t="str">
            <v>Typical floor beam span</v>
          </cell>
          <cell r="K2811" t="str">
            <v>m</v>
          </cell>
        </row>
        <row r="2812">
          <cell r="B2812" t="str">
            <v>Typical storey height</v>
          </cell>
          <cell r="K2812" t="str">
            <v>m</v>
          </cell>
        </row>
        <row r="2813">
          <cell r="B2813" t="str">
            <v>Typical structural grid span</v>
          </cell>
          <cell r="K2813" t="str">
            <v>m</v>
          </cell>
        </row>
        <row r="2814">
          <cell r="B2814" t="str">
            <v>Typical structural grid width</v>
          </cell>
          <cell r="K2814" t="str">
            <v>m</v>
          </cell>
        </row>
        <row r="2815">
          <cell r="B2815" t="str">
            <v>ULS Hot spot compression in braced feet on ground slab</v>
          </cell>
          <cell r="K2815" t="str">
            <v>kN</v>
          </cell>
        </row>
        <row r="2816">
          <cell r="B2816" t="str">
            <v>ULS Hot spot compression in braced feet on mezzanine slab</v>
          </cell>
          <cell r="K2816" t="str">
            <v>kN</v>
          </cell>
        </row>
        <row r="2817">
          <cell r="B2817" t="str">
            <v>ULS Hot spot compression in unbraced feet</v>
          </cell>
          <cell r="K2817" t="str">
            <v>kN</v>
          </cell>
        </row>
        <row r="2818">
          <cell r="B2818" t="str">
            <v>ULS Hot spot horizontal force in braced feet on ground slab</v>
          </cell>
          <cell r="K2818" t="str">
            <v>kN</v>
          </cell>
        </row>
        <row r="2819">
          <cell r="B2819" t="str">
            <v>ULS Hot spot horizontal force in braced feet on mezzanine slab</v>
          </cell>
          <cell r="K2819" t="str">
            <v>kN</v>
          </cell>
        </row>
        <row r="2820">
          <cell r="B2820" t="str">
            <v>ULS Hot spot uplift in braced feet on ground slab</v>
          </cell>
          <cell r="K2820" t="str">
            <v>kN</v>
          </cell>
        </row>
        <row r="2821">
          <cell r="B2821" t="str">
            <v>ULS Hot spot uplift in braced feet on mezzanine slab</v>
          </cell>
          <cell r="K2821" t="str">
            <v>kN</v>
          </cell>
        </row>
        <row r="2822">
          <cell r="B2822" t="str">
            <v>ULS Typical compression in braced feet on ground slab</v>
          </cell>
          <cell r="K2822" t="str">
            <v>kN</v>
          </cell>
        </row>
        <row r="2823">
          <cell r="B2823" t="str">
            <v>ULS Typical compression in braced feet on mezzanine slab</v>
          </cell>
          <cell r="K2823" t="str">
            <v>kN</v>
          </cell>
        </row>
        <row r="2824">
          <cell r="B2824" t="str">
            <v>ULS Typical compression in unbraced feet</v>
          </cell>
          <cell r="K2824" t="str">
            <v>kN</v>
          </cell>
        </row>
        <row r="2825">
          <cell r="B2825" t="str">
            <v>ULS Typical horizontal force in braced feet on ground slab</v>
          </cell>
          <cell r="K2825" t="str">
            <v>kN</v>
          </cell>
        </row>
        <row r="2826">
          <cell r="B2826" t="str">
            <v>ULS Typical horizontal force in braced feet on mezzanine slab</v>
          </cell>
          <cell r="K2826" t="str">
            <v>kN</v>
          </cell>
        </row>
        <row r="2827">
          <cell r="B2827" t="str">
            <v>ULS Typical uplift in braced feet on ground slab</v>
          </cell>
          <cell r="K2827" t="str">
            <v>kN</v>
          </cell>
        </row>
        <row r="2828">
          <cell r="B2828" t="str">
            <v>ULS Typical uplift in braced feet on mezzanine slab</v>
          </cell>
          <cell r="K2828" t="str">
            <v>kN</v>
          </cell>
        </row>
        <row r="2829">
          <cell r="B2829" t="str">
            <v>Ultimate tensile strength</v>
          </cell>
          <cell r="K2829" t="str">
            <v>N/mm²</v>
          </cell>
        </row>
        <row r="2830">
          <cell r="B2830" t="str">
            <v>Unbiased bots min accelerating in letterbox</v>
          </cell>
          <cell r="K2830" t="str">
            <v>bots</v>
          </cell>
        </row>
        <row r="2831">
          <cell r="B2831" t="str">
            <v>Unbraced length</v>
          </cell>
          <cell r="K2831" t="str">
            <v>mm</v>
          </cell>
        </row>
        <row r="2832">
          <cell r="B2832" t="str">
            <v>Unbraced length for bending _ about x-axis</v>
          </cell>
          <cell r="K2832" t="str">
            <v>mm</v>
          </cell>
        </row>
        <row r="2833">
          <cell r="B2833" t="str">
            <v>Unconnected height</v>
          </cell>
          <cell r="K2833" t="str">
            <v>mm</v>
          </cell>
        </row>
        <row r="2834">
          <cell r="B2834" t="str">
            <v>Undrained shear Modulus</v>
          </cell>
          <cell r="K2834" t="str">
            <v>MPa</v>
          </cell>
        </row>
        <row r="2835">
          <cell r="B2835" t="str">
            <v>Undrained shear strength</v>
          </cell>
          <cell r="K2835" t="str">
            <v>kPa</v>
          </cell>
        </row>
        <row r="2836">
          <cell r="B2836" t="str">
            <v>Undrained shear strength from triaxial tests</v>
          </cell>
          <cell r="K2836" t="str">
            <v>kPa</v>
          </cell>
        </row>
        <row r="2837">
          <cell r="B2837" t="str">
            <v>Undrained Young's Modulus</v>
          </cell>
          <cell r="K2837" t="str">
            <v>MPa</v>
          </cell>
        </row>
        <row r="2838">
          <cell r="B2838" t="str">
            <v>Uniaxial Compressive Strength</v>
          </cell>
          <cell r="K2838" t="str">
            <v>MPa</v>
          </cell>
        </row>
        <row r="2839">
          <cell r="B2839" t="str">
            <v>Unified glare rating _ limit</v>
          </cell>
          <cell r="K2839" t="str">
            <v>UGR</v>
          </cell>
        </row>
        <row r="2840">
          <cell r="B2840" t="str">
            <v>Unit weight</v>
          </cell>
          <cell r="K2840" t="str">
            <v>kN/m³</v>
          </cell>
        </row>
        <row r="2841">
          <cell r="B2841" t="str">
            <v>Unloaded bot mass</v>
          </cell>
          <cell r="K2841" t="str">
            <v>kg</v>
          </cell>
        </row>
        <row r="2842">
          <cell r="B2842" t="str">
            <v>Upper floor included in embodied carbon assessment</v>
          </cell>
        </row>
        <row r="2843">
          <cell r="B2843" t="str">
            <v>Upstream depth</v>
          </cell>
          <cell r="K2843" t="str">
            <v>mm</v>
          </cell>
        </row>
        <row r="2844">
          <cell r="B2844" t="str">
            <v>Upstream invert level</v>
          </cell>
          <cell r="K2844" t="str">
            <v>m</v>
          </cell>
        </row>
        <row r="2845">
          <cell r="B2845" t="str">
            <v>Upward peak velocity public areas during normal operation max</v>
          </cell>
          <cell r="K2845" t="str">
            <v>ft/sec</v>
          </cell>
        </row>
        <row r="2846">
          <cell r="B2846" t="str">
            <v>Urinal sanitaryware required</v>
          </cell>
        </row>
        <row r="2847">
          <cell r="B2847" t="str">
            <v>Use intensity</v>
          </cell>
          <cell r="K2847" t="str">
            <v>Busy/Normal/Quiet</v>
          </cell>
        </row>
        <row r="2848">
          <cell r="B2848" t="str">
            <v>Utilisation</v>
          </cell>
        </row>
        <row r="2849">
          <cell r="B2849" t="str">
            <v>Utilisation due to cl. 9.9.3.1(a)</v>
          </cell>
        </row>
        <row r="2850">
          <cell r="B2850" t="str">
            <v>Utilisation due to cl. 9.9.3.1(b)</v>
          </cell>
        </row>
        <row r="2851">
          <cell r="B2851" t="str">
            <v>Utilisation due to cl. 9.9.3.1(c)</v>
          </cell>
        </row>
        <row r="2852">
          <cell r="B2852" t="str">
            <v>Utilisation due to cl. 9.9.3.1(d)</v>
          </cell>
        </row>
        <row r="2853">
          <cell r="B2853" t="str">
            <v>Utility supplier technical specifications URL</v>
          </cell>
        </row>
        <row r="2854">
          <cell r="B2854" t="str">
            <v>Utilization in combined tension and bending</v>
          </cell>
          <cell r="K2854" t="str">
            <v>kN</v>
          </cell>
        </row>
        <row r="2855">
          <cell r="B2855" t="str">
            <v>Utilization _ maximum</v>
          </cell>
        </row>
        <row r="2856">
          <cell r="B2856" t="str">
            <v>U-value _ maximum</v>
          </cell>
          <cell r="K2856" t="str">
            <v>W/m²K</v>
          </cell>
        </row>
        <row r="2857">
          <cell r="B2857" t="str">
            <v>Variable action</v>
          </cell>
          <cell r="K2857" t="str">
            <v>N/mm²</v>
          </cell>
        </row>
        <row r="2858">
          <cell r="B2858" t="str">
            <v>Vehicle intrusion class</v>
          </cell>
        </row>
        <row r="2859">
          <cell r="B2859" t="str">
            <v>Vehicle intrusion value</v>
          </cell>
        </row>
        <row r="2860">
          <cell r="B2860" t="str">
            <v>Vehicular access</v>
          </cell>
        </row>
        <row r="2861">
          <cell r="B2861" t="str">
            <v>Velocity_maximum</v>
          </cell>
          <cell r="K2861" t="str">
            <v>m/s</v>
          </cell>
        </row>
        <row r="2862">
          <cell r="B2862" t="str">
            <v>Velocity_minimum</v>
          </cell>
          <cell r="K2862" t="str">
            <v>m/s</v>
          </cell>
        </row>
        <row r="2863">
          <cell r="B2863" t="str">
            <v>Ventilation air rate per occupant</v>
          </cell>
          <cell r="K2863" t="str">
            <v>CFM/person</v>
          </cell>
        </row>
        <row r="2864">
          <cell r="B2864" t="str">
            <v>Ventilation diversity factor _ building</v>
          </cell>
        </row>
        <row r="2865">
          <cell r="B2865" t="str">
            <v>Ventilation diversity factor _ floor</v>
          </cell>
        </row>
        <row r="2866">
          <cell r="B2866" t="str">
            <v>Ventilation heat recovery efficiency</v>
          </cell>
          <cell r="K2866" t="str">
            <v>%</v>
          </cell>
        </row>
        <row r="2867">
          <cell r="B2867" t="str">
            <v>Ventilation intensity</v>
          </cell>
          <cell r="K2867" t="str">
            <v>l/s/m²</v>
          </cell>
        </row>
        <row r="2868">
          <cell r="B2868" t="str">
            <v>Ventilation rate</v>
          </cell>
          <cell r="K2868" t="str">
            <v>l/s</v>
          </cell>
        </row>
        <row r="2869">
          <cell r="B2869" t="str">
            <v>Ventilation rate per area</v>
          </cell>
          <cell r="K2869" t="str">
            <v>l/s/m²</v>
          </cell>
        </row>
        <row r="2870">
          <cell r="B2870" t="str">
            <v>Ventilation rate per person</v>
          </cell>
          <cell r="K2870" t="str">
            <v>l/s/person</v>
          </cell>
        </row>
        <row r="2871">
          <cell r="B2871" t="str">
            <v>Ventilation rate per Urinal</v>
          </cell>
          <cell r="K2871" t="str">
            <v>CFM/item</v>
          </cell>
        </row>
        <row r="2872">
          <cell r="B2872" t="str">
            <v>Ventilation rate per WC</v>
          </cell>
          <cell r="K2872" t="str">
            <v>CFM/item</v>
          </cell>
        </row>
        <row r="2873">
          <cell r="B2873" t="str">
            <v>Ventilation specialist required</v>
          </cell>
        </row>
        <row r="2874">
          <cell r="B2874" t="str">
            <v>Ventilation strategy</v>
          </cell>
        </row>
        <row r="2875">
          <cell r="B2875" t="str">
            <v>Ventilation system control</v>
          </cell>
        </row>
        <row r="2876">
          <cell r="B2876" t="str">
            <v>Ventilation type</v>
          </cell>
        </row>
        <row r="2877">
          <cell r="B2877" t="str">
            <v>Vertical clearance</v>
          </cell>
          <cell r="K2877" t="str">
            <v>Ft</v>
          </cell>
        </row>
        <row r="2878">
          <cell r="B2878" t="str">
            <v>Vertical drained Young's Modulus</v>
          </cell>
          <cell r="K2878" t="str">
            <v>MPa</v>
          </cell>
        </row>
        <row r="2879">
          <cell r="B2879" t="str">
            <v>Vertical dynamic amplification factor</v>
          </cell>
        </row>
        <row r="2880">
          <cell r="B2880" t="str">
            <v>Vertical frame stiffness</v>
          </cell>
          <cell r="K2880" t="str">
            <v>N/m</v>
          </cell>
        </row>
        <row r="2881">
          <cell r="B2881" t="str">
            <v>Vertical height of diagonal</v>
          </cell>
          <cell r="K2881" t="str">
            <v>m</v>
          </cell>
        </row>
        <row r="2882">
          <cell r="B2882" t="str">
            <v>Vertical illuminance level_maximum</v>
          </cell>
          <cell r="K2882" t="str">
            <v>FC</v>
          </cell>
        </row>
        <row r="2883">
          <cell r="B2883" t="str">
            <v>Vertical illuminance level_minimum</v>
          </cell>
          <cell r="K2883" t="str">
            <v>FC</v>
          </cell>
        </row>
        <row r="2884">
          <cell r="B2884" t="str">
            <v>Vertical light level uniformity ratio</v>
          </cell>
        </row>
        <row r="2885">
          <cell r="B2885" t="str">
            <v>Vertical load of a single robot</v>
          </cell>
          <cell r="K2885" t="str">
            <v>N</v>
          </cell>
        </row>
        <row r="2886">
          <cell r="B2886" t="str">
            <v>Vertical point cap</v>
          </cell>
          <cell r="K2886" t="str">
            <v>N</v>
          </cell>
        </row>
        <row r="2887">
          <cell r="B2887" t="str">
            <v>Vertical transportation engineer name</v>
          </cell>
        </row>
        <row r="2888">
          <cell r="B2888" t="str">
            <v>Vertical undrained Young's Modulus</v>
          </cell>
          <cell r="K2888" t="str">
            <v>MPa</v>
          </cell>
        </row>
        <row r="2889">
          <cell r="B2889" t="str">
            <v>Vibration maximum response factor</v>
          </cell>
        </row>
        <row r="2890">
          <cell r="B2890" t="str">
            <v>Video surveillance required</v>
          </cell>
        </row>
        <row r="2891">
          <cell r="B2891" t="str">
            <v>Video surveillance type</v>
          </cell>
        </row>
        <row r="2892">
          <cell r="B2892" t="str">
            <v>Visitors per year</v>
          </cell>
        </row>
        <row r="2893">
          <cell r="B2893" t="str">
            <v xml:space="preserve">Visual fire indicator provided </v>
          </cell>
        </row>
        <row r="2894">
          <cell r="B2894" t="str">
            <v>Voltage</v>
          </cell>
          <cell r="K2894" t="str">
            <v>V</v>
          </cell>
        </row>
        <row r="2895">
          <cell r="B2895" t="str">
            <v>Volume</v>
          </cell>
          <cell r="K2895" t="str">
            <v>m³</v>
          </cell>
        </row>
        <row r="2896">
          <cell r="B2896" t="str">
            <v>Volume of water storage tank</v>
          </cell>
          <cell r="K2896" t="str">
            <v>litres</v>
          </cell>
        </row>
        <row r="2897">
          <cell r="B2897" t="str">
            <v>Volume modifier</v>
          </cell>
        </row>
        <row r="2898">
          <cell r="B2898" t="str">
            <v>Walking frequency</v>
          </cell>
          <cell r="K2898" t="str">
            <v>Hz</v>
          </cell>
        </row>
        <row r="2899">
          <cell r="B2899" t="str">
            <v>Wall finishes included in embodied carbon assessment</v>
          </cell>
        </row>
        <row r="2900">
          <cell r="B2900" t="str">
            <v>Warning deflection</v>
          </cell>
          <cell r="K2900" t="str">
            <v>μm</v>
          </cell>
        </row>
        <row r="2901">
          <cell r="B2901" t="str">
            <v>Warranty</v>
          </cell>
        </row>
        <row r="2902">
          <cell r="B2902" t="str">
            <v>Warranty_minimum</v>
          </cell>
          <cell r="K2902" t="str">
            <v>Years</v>
          </cell>
        </row>
        <row r="2903">
          <cell r="B2903" t="str">
            <v>Waste factor</v>
          </cell>
          <cell r="K2903" t="str">
            <v>%</v>
          </cell>
        </row>
        <row r="2904">
          <cell r="B2904" t="str">
            <v>Waste factor for stage A5</v>
          </cell>
          <cell r="K2904" t="str">
            <v>%</v>
          </cell>
        </row>
        <row r="2905">
          <cell r="B2905" t="str">
            <v>Waste generated</v>
          </cell>
          <cell r="K2905" t="str">
            <v>kg/day</v>
          </cell>
        </row>
        <row r="2906">
          <cell r="B2906" t="str">
            <v>Waste processing carbon factor</v>
          </cell>
          <cell r="K2906" t="str">
            <v>kgCO2e/kg</v>
          </cell>
        </row>
        <row r="2907">
          <cell r="B2907" t="str">
            <v>Waste water flow rate per capita</v>
          </cell>
          <cell r="K2907" t="str">
            <v>l/p/day</v>
          </cell>
        </row>
        <row r="2908">
          <cell r="B2908" t="str">
            <v>Water conservation maximum flow rate</v>
          </cell>
          <cell r="K2908" t="str">
            <v>gpm</v>
          </cell>
        </row>
        <row r="2909">
          <cell r="B2909" t="str">
            <v>Water conservation maximum flow rate per flush</v>
          </cell>
          <cell r="K2909" t="str">
            <v>gallons</v>
          </cell>
        </row>
        <row r="2910">
          <cell r="B2910" t="str">
            <v>Water pressure limit</v>
          </cell>
          <cell r="K2910" t="str">
            <v>psi</v>
          </cell>
        </row>
        <row r="2911">
          <cell r="B2911" t="str">
            <v>Waterproofing name</v>
          </cell>
        </row>
        <row r="2912">
          <cell r="B2912" t="str">
            <v>Waterproofing product</v>
          </cell>
        </row>
        <row r="2913">
          <cell r="B2913" t="str">
            <v>Waterproofing type</v>
          </cell>
        </row>
        <row r="2914">
          <cell r="B2914" t="str">
            <v>Water unit weight</v>
          </cell>
          <cell r="K2914" t="str">
            <v>kN/m³</v>
          </cell>
        </row>
        <row r="2915">
          <cell r="B2915" t="str">
            <v>WC sanitaryware required</v>
          </cell>
        </row>
        <row r="2916">
          <cell r="B2916" t="str">
            <v>Weather data file</v>
          </cell>
        </row>
        <row r="2917">
          <cell r="B2917" t="str">
            <v>Weather data suitability</v>
          </cell>
          <cell r="K2917" t="str">
            <v>%</v>
          </cell>
        </row>
        <row r="2918">
          <cell r="B2918" t="str">
            <v>Weather data suitability _ cooling</v>
          </cell>
          <cell r="K2918" t="str">
            <v>%</v>
          </cell>
        </row>
        <row r="2919">
          <cell r="B2919" t="str">
            <v>Weather data suitability _ heating</v>
          </cell>
          <cell r="K2919" t="str">
            <v>%</v>
          </cell>
        </row>
        <row r="2920">
          <cell r="B2920" t="str">
            <v>Weekly dry weather flow</v>
          </cell>
          <cell r="K2920" t="str">
            <v>l/week</v>
          </cell>
        </row>
        <row r="2921">
          <cell r="B2921" t="str">
            <v>Weight</v>
          </cell>
          <cell r="K2921" t="str">
            <v>kg</v>
          </cell>
        </row>
        <row r="2922">
          <cell r="B2922" t="str">
            <v>Weighted light efficacy</v>
          </cell>
          <cell r="K2922" t="str">
            <v>lm/W/m²</v>
          </cell>
        </row>
        <row r="2923">
          <cell r="B2923" t="str">
            <v>Weight ratio</v>
          </cell>
          <cell r="K2923" t="str">
            <v>%</v>
          </cell>
        </row>
        <row r="2924">
          <cell r="B2924" t="str">
            <v>Welding standard</v>
          </cell>
        </row>
        <row r="2925">
          <cell r="B2925" t="str">
            <v>Width</v>
          </cell>
          <cell r="K2925" t="str">
            <v>mm</v>
          </cell>
        </row>
        <row r="2926">
          <cell r="B2926" t="str">
            <v>Width _ cabinet</v>
          </cell>
          <cell r="K2926" t="str">
            <v>m</v>
          </cell>
        </row>
        <row r="2927">
          <cell r="B2927" t="str">
            <v>Width _ maximum</v>
          </cell>
          <cell r="K2927" t="str">
            <v>mm</v>
          </cell>
        </row>
        <row r="2928">
          <cell r="B2928" t="str">
            <v>Width of bottom of core</v>
          </cell>
          <cell r="K2928" t="str">
            <v>m</v>
          </cell>
        </row>
        <row r="2929">
          <cell r="B2929" t="str">
            <v>Width of concrete slab</v>
          </cell>
          <cell r="K2929" t="str">
            <v>mm</v>
          </cell>
        </row>
        <row r="2930">
          <cell r="B2930" t="str">
            <v>Wifi required</v>
          </cell>
        </row>
        <row r="2931">
          <cell r="B2931" t="str">
            <v>Wind damping ratio</v>
          </cell>
          <cell r="K2931" t="str">
            <v>%</v>
          </cell>
        </row>
        <row r="2932">
          <cell r="B2932" t="str">
            <v>Wind direction</v>
          </cell>
        </row>
        <row r="2933">
          <cell r="B2933" t="str">
            <v>Wind engineer name</v>
          </cell>
        </row>
        <row r="2934">
          <cell r="B2934" t="str">
            <v>Wind load factor</v>
          </cell>
        </row>
        <row r="2935">
          <cell r="B2935" t="str">
            <v>Window break thermal exposure failure criterion</v>
          </cell>
          <cell r="K2935" t="str">
            <v>°F</v>
          </cell>
        </row>
        <row r="2936">
          <cell r="B2936" t="str">
            <v>Window G value</v>
          </cell>
          <cell r="K2936" t="str">
            <v>%</v>
          </cell>
        </row>
        <row r="2937">
          <cell r="B2937" t="str">
            <v>Windows and external doors included in embodied carbon assessment</v>
          </cell>
        </row>
        <row r="2938">
          <cell r="B2938" t="str">
            <v>Window U value</v>
          </cell>
          <cell r="K2938" t="str">
            <v>W/m²K</v>
          </cell>
        </row>
        <row r="2939">
          <cell r="B2939" t="str">
            <v>Wind pressure</v>
          </cell>
          <cell r="K2939" t="str">
            <v>kN/m²</v>
          </cell>
        </row>
        <row r="2940">
          <cell r="B2940" t="str">
            <v>Wind speed</v>
          </cell>
          <cell r="K2940" t="str">
            <v>m/s</v>
          </cell>
        </row>
        <row r="2941">
          <cell r="B2941" t="str">
            <v>Winter ground temperature</v>
          </cell>
          <cell r="K2941" t="str">
            <v>°C</v>
          </cell>
        </row>
        <row r="2942">
          <cell r="B2942" t="str">
            <v>Winter internal design humidity</v>
          </cell>
          <cell r="K2942" t="str">
            <v>% RH</v>
          </cell>
        </row>
        <row r="2943">
          <cell r="B2943" t="str">
            <v>Winter internal design temperature _ maximum</v>
          </cell>
          <cell r="K2943" t="str">
            <v>°C</v>
          </cell>
        </row>
        <row r="2944">
          <cell r="B2944" t="str">
            <v>Winter internal design temperature _ minimum</v>
          </cell>
          <cell r="K2944" t="str">
            <v>°C</v>
          </cell>
        </row>
        <row r="2945">
          <cell r="B2945" t="str">
            <v>Winter internal humidity control tolerance</v>
          </cell>
          <cell r="K2945" t="str">
            <v>+/- % RH</v>
          </cell>
        </row>
        <row r="2946">
          <cell r="B2946" t="str">
            <v>Winter internal temperature</v>
          </cell>
          <cell r="K2946" t="str">
            <v>°C</v>
          </cell>
        </row>
        <row r="2947">
          <cell r="B2947" t="str">
            <v>Winter internal temperature control tolerance</v>
          </cell>
          <cell r="K2947" t="str">
            <v>°C</v>
          </cell>
        </row>
        <row r="2948">
          <cell r="B2948" t="str">
            <v>Winter wind speed</v>
          </cell>
          <cell r="K2948" t="str">
            <v>m/s</v>
          </cell>
        </row>
        <row r="2949">
          <cell r="B2949" t="str">
            <v>Working width</v>
          </cell>
        </row>
        <row r="2950">
          <cell r="B2950" t="str">
            <v>Working width class</v>
          </cell>
        </row>
        <row r="2951">
          <cell r="B2951" t="str">
            <v>Works</v>
          </cell>
        </row>
        <row r="2952">
          <cell r="B2952" t="str">
            <v>Wrap type</v>
          </cell>
        </row>
        <row r="2953">
          <cell r="B2953" t="str">
            <v>X force letterbox width cells</v>
          </cell>
          <cell r="K2953" t="str">
            <v>cells</v>
          </cell>
        </row>
        <row r="2954">
          <cell r="B2954" t="str">
            <v>Year of Life Cycle Assessment calculation</v>
          </cell>
          <cell r="K2954" t="str">
            <v>year</v>
          </cell>
        </row>
        <row r="2955">
          <cell r="B2955" t="str">
            <v>Y force letterbox width cells</v>
          </cell>
          <cell r="K2955" t="str">
            <v>cells</v>
          </cell>
        </row>
        <row r="2956">
          <cell r="B2956" t="str">
            <v>Yield strength</v>
          </cell>
          <cell r="K2956" t="str">
            <v>N/mm²</v>
          </cell>
        </row>
        <row r="2957">
          <cell r="B2957" t="str">
            <v>Y offset</v>
          </cell>
          <cell r="K2957" t="str">
            <v>mm</v>
          </cell>
        </row>
        <row r="2958">
          <cell r="B2958" t="str">
            <v>Young's modulus</v>
          </cell>
          <cell r="K2958" t="str">
            <v>N/m²</v>
          </cell>
        </row>
        <row r="2959">
          <cell r="B2959" t="str">
            <v>Young's modulus _ x axis</v>
          </cell>
          <cell r="K2959" t="str">
            <v>N/mm²</v>
          </cell>
        </row>
        <row r="2960">
          <cell r="B2960" t="str">
            <v>Young's modulus _ y axis</v>
          </cell>
          <cell r="K2960" t="str">
            <v>N/mm²</v>
          </cell>
        </row>
        <row r="2961">
          <cell r="B2961" t="str">
            <v>Zero high busy cell tolerance</v>
          </cell>
        </row>
        <row r="2962">
          <cell r="B2962" t="str">
            <v>Zero high integer</v>
          </cell>
        </row>
        <row r="2963">
          <cell r="B2963" t="str">
            <v>Zero high tolerance</v>
          </cell>
          <cell r="K2963" t="str">
            <v>cells</v>
          </cell>
        </row>
        <row r="2964">
          <cell r="B2964" t="str">
            <v>Zero loss optical efficiency n0</v>
          </cell>
          <cell r="K2964" t="str">
            <v>%</v>
          </cell>
        </row>
        <row r="2965">
          <cell r="B2965" t="str">
            <v>Z force letterbox X by X cells</v>
          </cell>
          <cell r="K2965" t="str">
            <v>cells</v>
          </cell>
        </row>
        <row r="2966">
          <cell r="B2966" t="str">
            <v>Z offset</v>
          </cell>
          <cell r="K2966" t="str">
            <v>mm</v>
          </cell>
        </row>
        <row r="2967">
          <cell r="B2967" t="str">
            <v>Zoning</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3" Type="http://schemas.openxmlformats.org/officeDocument/2006/relationships/hyperlink" Target="mailto:Tony.Park@Arup.com" TargetMode="External"/><Relationship Id="rId18" Type="http://schemas.openxmlformats.org/officeDocument/2006/relationships/hyperlink" Target="mailto:Tony.Park@Arup.com" TargetMode="External"/><Relationship Id="rId26" Type="http://schemas.openxmlformats.org/officeDocument/2006/relationships/hyperlink" Target="mailto:Tony.Park@Arup.com" TargetMode="External"/><Relationship Id="rId39" Type="http://schemas.openxmlformats.org/officeDocument/2006/relationships/hyperlink" Target="mailto:Tony.Park@Arup.com" TargetMode="External"/><Relationship Id="rId21" Type="http://schemas.openxmlformats.org/officeDocument/2006/relationships/hyperlink" Target="mailto:Tony.Park@Arup.com" TargetMode="External"/><Relationship Id="rId34" Type="http://schemas.openxmlformats.org/officeDocument/2006/relationships/hyperlink" Target="mailto:Tony.Park@Arup.com" TargetMode="External"/><Relationship Id="rId42" Type="http://schemas.openxmlformats.org/officeDocument/2006/relationships/hyperlink" Target="mailto:Tony.Park@Arup.com" TargetMode="External"/><Relationship Id="rId47" Type="http://schemas.openxmlformats.org/officeDocument/2006/relationships/hyperlink" Target="mailto:Tony.Park@Arup.com" TargetMode="External"/><Relationship Id="rId7" Type="http://schemas.openxmlformats.org/officeDocument/2006/relationships/hyperlink" Target="mailto:Tony.Park@Arup.com" TargetMode="External"/><Relationship Id="rId2" Type="http://schemas.openxmlformats.org/officeDocument/2006/relationships/hyperlink" Target="mailto:Tony.Park@Arup.com" TargetMode="External"/><Relationship Id="rId16" Type="http://schemas.openxmlformats.org/officeDocument/2006/relationships/hyperlink" Target="mailto:Tony.Park@Arup.com" TargetMode="External"/><Relationship Id="rId29" Type="http://schemas.openxmlformats.org/officeDocument/2006/relationships/hyperlink" Target="mailto:Tony.Park@Arup.com" TargetMode="External"/><Relationship Id="rId1" Type="http://schemas.openxmlformats.org/officeDocument/2006/relationships/hyperlink" Target="mailto:Tony.Park@Arup.com" TargetMode="External"/><Relationship Id="rId6" Type="http://schemas.openxmlformats.org/officeDocument/2006/relationships/hyperlink" Target="mailto:Tony.Park@Arup.com" TargetMode="External"/><Relationship Id="rId11" Type="http://schemas.openxmlformats.org/officeDocument/2006/relationships/hyperlink" Target="mailto:Tony.Park@Arup.com" TargetMode="External"/><Relationship Id="rId24" Type="http://schemas.openxmlformats.org/officeDocument/2006/relationships/hyperlink" Target="mailto:Tony.Park@Arup.com" TargetMode="External"/><Relationship Id="rId32" Type="http://schemas.openxmlformats.org/officeDocument/2006/relationships/hyperlink" Target="mailto:Tony.Park@Arup.com" TargetMode="External"/><Relationship Id="rId37" Type="http://schemas.openxmlformats.org/officeDocument/2006/relationships/hyperlink" Target="mailto:Tony.Park@Arup.com" TargetMode="External"/><Relationship Id="rId40" Type="http://schemas.openxmlformats.org/officeDocument/2006/relationships/hyperlink" Target="mailto:Tony.Park@Arup.com" TargetMode="External"/><Relationship Id="rId45" Type="http://schemas.openxmlformats.org/officeDocument/2006/relationships/hyperlink" Target="mailto:Tony.Park@Arup.com" TargetMode="External"/><Relationship Id="rId5" Type="http://schemas.openxmlformats.org/officeDocument/2006/relationships/hyperlink" Target="https://www.ihsti.com/CIS/search?f=All&amp;t=bs9999&amp;sqm=AllTerms" TargetMode="External"/><Relationship Id="rId15" Type="http://schemas.openxmlformats.org/officeDocument/2006/relationships/hyperlink" Target="mailto:Tony.Park@Arup.com" TargetMode="External"/><Relationship Id="rId23" Type="http://schemas.openxmlformats.org/officeDocument/2006/relationships/hyperlink" Target="mailto:Tony.Park@Arup.com" TargetMode="External"/><Relationship Id="rId28" Type="http://schemas.openxmlformats.org/officeDocument/2006/relationships/hyperlink" Target="mailto:Tony.Park@Arup.com" TargetMode="External"/><Relationship Id="rId36" Type="http://schemas.openxmlformats.org/officeDocument/2006/relationships/hyperlink" Target="mailto:Tony.Park@Arup.com" TargetMode="External"/><Relationship Id="rId10" Type="http://schemas.openxmlformats.org/officeDocument/2006/relationships/hyperlink" Target="mailto:Tony.Park@Arup.com" TargetMode="External"/><Relationship Id="rId19" Type="http://schemas.openxmlformats.org/officeDocument/2006/relationships/hyperlink" Target="mailto:Tony.Park@Arup.com" TargetMode="External"/><Relationship Id="rId31" Type="http://schemas.openxmlformats.org/officeDocument/2006/relationships/hyperlink" Target="mailto:Tony.Park@Arup.com" TargetMode="External"/><Relationship Id="rId44" Type="http://schemas.openxmlformats.org/officeDocument/2006/relationships/hyperlink" Target="mailto:Tony.Park@Arup.com" TargetMode="External"/><Relationship Id="rId4" Type="http://schemas.openxmlformats.org/officeDocument/2006/relationships/hyperlink" Target="mailto:Tony.Park@Arup.com" TargetMode="External"/><Relationship Id="rId9" Type="http://schemas.openxmlformats.org/officeDocument/2006/relationships/hyperlink" Target="mailto:Tony.Park@Arup.com" TargetMode="External"/><Relationship Id="rId14" Type="http://schemas.openxmlformats.org/officeDocument/2006/relationships/hyperlink" Target="mailto:Tony.Park@Arup.com" TargetMode="External"/><Relationship Id="rId22" Type="http://schemas.openxmlformats.org/officeDocument/2006/relationships/hyperlink" Target="mailto:Tony.Park@Arup.com" TargetMode="External"/><Relationship Id="rId27" Type="http://schemas.openxmlformats.org/officeDocument/2006/relationships/hyperlink" Target="mailto:Tony.Park@Arup.com" TargetMode="External"/><Relationship Id="rId30" Type="http://schemas.openxmlformats.org/officeDocument/2006/relationships/hyperlink" Target="mailto:Tony.Park@Arup.com" TargetMode="External"/><Relationship Id="rId35" Type="http://schemas.openxmlformats.org/officeDocument/2006/relationships/hyperlink" Target="mailto:Tony.Park@Arup.com" TargetMode="External"/><Relationship Id="rId43" Type="http://schemas.openxmlformats.org/officeDocument/2006/relationships/hyperlink" Target="mailto:Tony.Park@Arup.com" TargetMode="External"/><Relationship Id="rId48" Type="http://schemas.openxmlformats.org/officeDocument/2006/relationships/printerSettings" Target="../printerSettings/printerSettings18.bin"/><Relationship Id="rId8" Type="http://schemas.openxmlformats.org/officeDocument/2006/relationships/hyperlink" Target="mailto:Tony.Park@Arup.com" TargetMode="External"/><Relationship Id="rId3" Type="http://schemas.openxmlformats.org/officeDocument/2006/relationships/hyperlink" Target="mailto:Tony.Park@Arup.com" TargetMode="External"/><Relationship Id="rId12" Type="http://schemas.openxmlformats.org/officeDocument/2006/relationships/hyperlink" Target="mailto:Tony.Park@Arup.com" TargetMode="External"/><Relationship Id="rId17" Type="http://schemas.openxmlformats.org/officeDocument/2006/relationships/hyperlink" Target="mailto:Tony.Park@Arup.com" TargetMode="External"/><Relationship Id="rId25" Type="http://schemas.openxmlformats.org/officeDocument/2006/relationships/hyperlink" Target="mailto:Tony.Park@Arup.com" TargetMode="External"/><Relationship Id="rId33" Type="http://schemas.openxmlformats.org/officeDocument/2006/relationships/hyperlink" Target="mailto:Tony.Park@Arup.com" TargetMode="External"/><Relationship Id="rId38" Type="http://schemas.openxmlformats.org/officeDocument/2006/relationships/hyperlink" Target="mailto:Tony.Park@Arup.com" TargetMode="External"/><Relationship Id="rId46" Type="http://schemas.openxmlformats.org/officeDocument/2006/relationships/hyperlink" Target="mailto:Tony.Park@Arup.com" TargetMode="External"/><Relationship Id="rId20" Type="http://schemas.openxmlformats.org/officeDocument/2006/relationships/hyperlink" Target="mailto:Tony.Park@Arup.com" TargetMode="External"/><Relationship Id="rId41" Type="http://schemas.openxmlformats.org/officeDocument/2006/relationships/hyperlink" Target="mailto:Tony.Park@Arup.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zk2fiveukuat01.global.arup.com/Runtime/Runtime/Form.aspx?_Name=DDB%20automated%20report%20form" TargetMode="External"/></Relationships>
</file>

<file path=xl/worksheets/_rels/sheet20.xml.rels><?xml version="1.0" encoding="UTF-8" standalone="yes"?>
<Relationships xmlns="http://schemas.openxmlformats.org/package/2006/relationships"><Relationship Id="rId26" Type="http://schemas.openxmlformats.org/officeDocument/2006/relationships/hyperlink" Target="mailto:Michaela.Lattenbergova@Arup.com" TargetMode="External"/><Relationship Id="rId21" Type="http://schemas.openxmlformats.org/officeDocument/2006/relationships/hyperlink" Target="mailto:Michaela.Lattenbergova@Arup.com" TargetMode="External"/><Relationship Id="rId42" Type="http://schemas.openxmlformats.org/officeDocument/2006/relationships/hyperlink" Target="mailto:Michaela.Lattenbergova@Arup.com" TargetMode="External"/><Relationship Id="rId47" Type="http://schemas.openxmlformats.org/officeDocument/2006/relationships/hyperlink" Target="mailto:Michaela.Lattenbergova@Arup.com" TargetMode="External"/><Relationship Id="rId63" Type="http://schemas.openxmlformats.org/officeDocument/2006/relationships/hyperlink" Target="mailto:Michaela.Lattenbergova@Arup.com" TargetMode="External"/><Relationship Id="rId68" Type="http://schemas.openxmlformats.org/officeDocument/2006/relationships/hyperlink" Target="mailto:Michaela.Lattenbergova@Arup.com" TargetMode="External"/><Relationship Id="rId84" Type="http://schemas.openxmlformats.org/officeDocument/2006/relationships/hyperlink" Target="mailto:Michaela.Lattenbergova@Arup.com" TargetMode="External"/><Relationship Id="rId16" Type="http://schemas.openxmlformats.org/officeDocument/2006/relationships/hyperlink" Target="mailto:Michaela.Lattenbergova@Arup.com" TargetMode="External"/><Relationship Id="rId11" Type="http://schemas.openxmlformats.org/officeDocument/2006/relationships/hyperlink" Target="mailto:Michaela.Lattenbergova@Arup.com" TargetMode="External"/><Relationship Id="rId32" Type="http://schemas.openxmlformats.org/officeDocument/2006/relationships/hyperlink" Target="mailto:Michaela.Lattenbergova@Arup.com" TargetMode="External"/><Relationship Id="rId37" Type="http://schemas.openxmlformats.org/officeDocument/2006/relationships/hyperlink" Target="mailto:Michaela.Lattenbergova@Arup.com" TargetMode="External"/><Relationship Id="rId53" Type="http://schemas.openxmlformats.org/officeDocument/2006/relationships/hyperlink" Target="mailto:Michaela.Lattenbergova@Arup.com" TargetMode="External"/><Relationship Id="rId58" Type="http://schemas.openxmlformats.org/officeDocument/2006/relationships/hyperlink" Target="mailto:Michaela.Lattenbergova@Arup.com" TargetMode="External"/><Relationship Id="rId74" Type="http://schemas.openxmlformats.org/officeDocument/2006/relationships/hyperlink" Target="mailto:Michaela.Lattenbergova@Arup.com" TargetMode="External"/><Relationship Id="rId79" Type="http://schemas.openxmlformats.org/officeDocument/2006/relationships/hyperlink" Target="mailto:Michaela.Lattenbergova@Arup.com" TargetMode="External"/><Relationship Id="rId5" Type="http://schemas.openxmlformats.org/officeDocument/2006/relationships/hyperlink" Target="mailto:Michaela.Lattenbergova@Arup.com" TargetMode="External"/><Relationship Id="rId19" Type="http://schemas.openxmlformats.org/officeDocument/2006/relationships/hyperlink" Target="mailto:Michaela.Lattenbergova@Arup.com" TargetMode="External"/><Relationship Id="rId14" Type="http://schemas.openxmlformats.org/officeDocument/2006/relationships/hyperlink" Target="mailto:Michaela.Lattenbergova@Arup.com" TargetMode="External"/><Relationship Id="rId22" Type="http://schemas.openxmlformats.org/officeDocument/2006/relationships/hyperlink" Target="mailto:Michaela.Lattenbergova@Arup.com" TargetMode="External"/><Relationship Id="rId27" Type="http://schemas.openxmlformats.org/officeDocument/2006/relationships/hyperlink" Target="mailto:Michaela.Lattenbergova@Arup.com" TargetMode="External"/><Relationship Id="rId30" Type="http://schemas.openxmlformats.org/officeDocument/2006/relationships/hyperlink" Target="mailto:Michaela.Lattenbergova@Arup.com" TargetMode="External"/><Relationship Id="rId35" Type="http://schemas.openxmlformats.org/officeDocument/2006/relationships/hyperlink" Target="mailto:Michaela.Lattenbergova@Arup.com" TargetMode="External"/><Relationship Id="rId43" Type="http://schemas.openxmlformats.org/officeDocument/2006/relationships/hyperlink" Target="mailto:Michaela.Lattenbergova@Arup.com" TargetMode="External"/><Relationship Id="rId48" Type="http://schemas.openxmlformats.org/officeDocument/2006/relationships/hyperlink" Target="mailto:Michaela.Lattenbergova@Arup.com" TargetMode="External"/><Relationship Id="rId56" Type="http://schemas.openxmlformats.org/officeDocument/2006/relationships/hyperlink" Target="mailto:Michaela.Lattenbergova@Arup.com" TargetMode="External"/><Relationship Id="rId64" Type="http://schemas.openxmlformats.org/officeDocument/2006/relationships/hyperlink" Target="mailto:Michaela.Lattenbergova@Arup.com" TargetMode="External"/><Relationship Id="rId69" Type="http://schemas.openxmlformats.org/officeDocument/2006/relationships/hyperlink" Target="mailto:Michaela.Lattenbergova@Arup.com" TargetMode="External"/><Relationship Id="rId77" Type="http://schemas.openxmlformats.org/officeDocument/2006/relationships/hyperlink" Target="mailto:Michaela.Lattenbergova@Arup.com" TargetMode="External"/><Relationship Id="rId8" Type="http://schemas.openxmlformats.org/officeDocument/2006/relationships/hyperlink" Target="mailto:Michaela.Lattenbergova@Arup.com" TargetMode="External"/><Relationship Id="rId51" Type="http://schemas.openxmlformats.org/officeDocument/2006/relationships/hyperlink" Target="mailto:Michaela.Lattenbergova@Arup.com" TargetMode="External"/><Relationship Id="rId72" Type="http://schemas.openxmlformats.org/officeDocument/2006/relationships/hyperlink" Target="mailto:Michaela.Lattenbergova@Arup.com" TargetMode="External"/><Relationship Id="rId80" Type="http://schemas.openxmlformats.org/officeDocument/2006/relationships/hyperlink" Target="mailto:Michaela.Lattenbergova@Arup.com" TargetMode="External"/><Relationship Id="rId85" Type="http://schemas.openxmlformats.org/officeDocument/2006/relationships/hyperlink" Target="mailto:Michaela.Lattenbergova@Arup.com" TargetMode="External"/><Relationship Id="rId3" Type="http://schemas.openxmlformats.org/officeDocument/2006/relationships/hyperlink" Target="mailto:Michaela.Lattenbergova@Arup.com" TargetMode="External"/><Relationship Id="rId12" Type="http://schemas.openxmlformats.org/officeDocument/2006/relationships/hyperlink" Target="mailto:Michaela.Lattenbergova@Arup.com" TargetMode="External"/><Relationship Id="rId17" Type="http://schemas.openxmlformats.org/officeDocument/2006/relationships/hyperlink" Target="mailto:Michaela.Lattenbergova@Arup.com" TargetMode="External"/><Relationship Id="rId25" Type="http://schemas.openxmlformats.org/officeDocument/2006/relationships/hyperlink" Target="mailto:Michaela.Lattenbergova@Arup.com" TargetMode="External"/><Relationship Id="rId33" Type="http://schemas.openxmlformats.org/officeDocument/2006/relationships/hyperlink" Target="mailto:Michaela.Lattenbergova@Arup.com" TargetMode="External"/><Relationship Id="rId38" Type="http://schemas.openxmlformats.org/officeDocument/2006/relationships/hyperlink" Target="mailto:Michaela.Lattenbergova@Arup.com" TargetMode="External"/><Relationship Id="rId46" Type="http://schemas.openxmlformats.org/officeDocument/2006/relationships/hyperlink" Target="mailto:Michaela.Lattenbergova@Arup.com" TargetMode="External"/><Relationship Id="rId59" Type="http://schemas.openxmlformats.org/officeDocument/2006/relationships/hyperlink" Target="mailto:Michaela.Lattenbergova@Arup.com" TargetMode="External"/><Relationship Id="rId67" Type="http://schemas.openxmlformats.org/officeDocument/2006/relationships/hyperlink" Target="mailto:Michaela.Lattenbergova@Arup.com" TargetMode="External"/><Relationship Id="rId20" Type="http://schemas.openxmlformats.org/officeDocument/2006/relationships/hyperlink" Target="mailto:Michaela.Lattenbergova@Arup.com" TargetMode="External"/><Relationship Id="rId41" Type="http://schemas.openxmlformats.org/officeDocument/2006/relationships/hyperlink" Target="mailto:Michaela.Lattenbergova@Arup.com" TargetMode="External"/><Relationship Id="rId54" Type="http://schemas.openxmlformats.org/officeDocument/2006/relationships/hyperlink" Target="mailto:Michaela.Lattenbergova@Arup.com" TargetMode="External"/><Relationship Id="rId62" Type="http://schemas.openxmlformats.org/officeDocument/2006/relationships/hyperlink" Target="mailto:Michaela.Lattenbergova@Arup.com" TargetMode="External"/><Relationship Id="rId70" Type="http://schemas.openxmlformats.org/officeDocument/2006/relationships/hyperlink" Target="mailto:Michaela.Lattenbergova@Arup.com" TargetMode="External"/><Relationship Id="rId75" Type="http://schemas.openxmlformats.org/officeDocument/2006/relationships/hyperlink" Target="mailto:Michaela.Lattenbergova@Arup.com" TargetMode="External"/><Relationship Id="rId83" Type="http://schemas.openxmlformats.org/officeDocument/2006/relationships/hyperlink" Target="mailto:Michaela.Lattenbergova@Arup.com" TargetMode="External"/><Relationship Id="rId1" Type="http://schemas.openxmlformats.org/officeDocument/2006/relationships/hyperlink" Target="mailto:Michaela.Lattenbergova@Arup.com" TargetMode="External"/><Relationship Id="rId6" Type="http://schemas.openxmlformats.org/officeDocument/2006/relationships/hyperlink" Target="mailto:Michaela.Lattenbergova@Arup.com" TargetMode="External"/><Relationship Id="rId15" Type="http://schemas.openxmlformats.org/officeDocument/2006/relationships/hyperlink" Target="mailto:Michaela.Lattenbergova@Arup.com" TargetMode="External"/><Relationship Id="rId23" Type="http://schemas.openxmlformats.org/officeDocument/2006/relationships/hyperlink" Target="mailto:Michaela.Lattenbergova@Arup.com" TargetMode="External"/><Relationship Id="rId28" Type="http://schemas.openxmlformats.org/officeDocument/2006/relationships/hyperlink" Target="mailto:Michaela.Lattenbergova@Arup.com" TargetMode="External"/><Relationship Id="rId36" Type="http://schemas.openxmlformats.org/officeDocument/2006/relationships/hyperlink" Target="mailto:Michaela.Lattenbergova@Arup.com" TargetMode="External"/><Relationship Id="rId49" Type="http://schemas.openxmlformats.org/officeDocument/2006/relationships/hyperlink" Target="mailto:Michaela.Lattenbergova@Arup.com" TargetMode="External"/><Relationship Id="rId57" Type="http://schemas.openxmlformats.org/officeDocument/2006/relationships/hyperlink" Target="mailto:Michaela.Lattenbergova@Arup.com" TargetMode="External"/><Relationship Id="rId10" Type="http://schemas.openxmlformats.org/officeDocument/2006/relationships/hyperlink" Target="mailto:Michaela.Lattenbergova@Arup.com" TargetMode="External"/><Relationship Id="rId31" Type="http://schemas.openxmlformats.org/officeDocument/2006/relationships/hyperlink" Target="mailto:Michaela.Lattenbergova@Arup.com" TargetMode="External"/><Relationship Id="rId44" Type="http://schemas.openxmlformats.org/officeDocument/2006/relationships/hyperlink" Target="mailto:Michaela.Lattenbergova@Arup.com" TargetMode="External"/><Relationship Id="rId52" Type="http://schemas.openxmlformats.org/officeDocument/2006/relationships/hyperlink" Target="mailto:Michaela.Lattenbergova@Arup.com" TargetMode="External"/><Relationship Id="rId60" Type="http://schemas.openxmlformats.org/officeDocument/2006/relationships/hyperlink" Target="mailto:Michaela.Lattenbergova@Arup.com" TargetMode="External"/><Relationship Id="rId65" Type="http://schemas.openxmlformats.org/officeDocument/2006/relationships/hyperlink" Target="mailto:Michaela.Lattenbergova@Arup.com" TargetMode="External"/><Relationship Id="rId73" Type="http://schemas.openxmlformats.org/officeDocument/2006/relationships/hyperlink" Target="mailto:Michaela.Lattenbergova@Arup.com" TargetMode="External"/><Relationship Id="rId78" Type="http://schemas.openxmlformats.org/officeDocument/2006/relationships/hyperlink" Target="mailto:Michaela.Lattenbergova@Arup.com" TargetMode="External"/><Relationship Id="rId81" Type="http://schemas.openxmlformats.org/officeDocument/2006/relationships/hyperlink" Target="mailto:Michaela.Lattenbergova@Arup.com" TargetMode="External"/><Relationship Id="rId86" Type="http://schemas.openxmlformats.org/officeDocument/2006/relationships/hyperlink" Target="mailto:Michaela.Lattenbergova@Arup.com" TargetMode="External"/><Relationship Id="rId4" Type="http://schemas.openxmlformats.org/officeDocument/2006/relationships/hyperlink" Target="mailto:Michaela.Lattenbergova@Arup.com" TargetMode="External"/><Relationship Id="rId9" Type="http://schemas.openxmlformats.org/officeDocument/2006/relationships/hyperlink" Target="mailto:Michaela.Lattenbergova@Arup.com" TargetMode="External"/><Relationship Id="rId13" Type="http://schemas.openxmlformats.org/officeDocument/2006/relationships/hyperlink" Target="mailto:Michaela.Lattenbergova@Arup.com" TargetMode="External"/><Relationship Id="rId18" Type="http://schemas.openxmlformats.org/officeDocument/2006/relationships/hyperlink" Target="mailto:Michaela.Lattenbergova@Arup.com" TargetMode="External"/><Relationship Id="rId39" Type="http://schemas.openxmlformats.org/officeDocument/2006/relationships/hyperlink" Target="mailto:Michaela.Lattenbergova@Arup.com" TargetMode="External"/><Relationship Id="rId34" Type="http://schemas.openxmlformats.org/officeDocument/2006/relationships/hyperlink" Target="mailto:Michaela.Lattenbergova@Arup.com" TargetMode="External"/><Relationship Id="rId50" Type="http://schemas.openxmlformats.org/officeDocument/2006/relationships/hyperlink" Target="mailto:Michaela.Lattenbergova@Arup.com" TargetMode="External"/><Relationship Id="rId55" Type="http://schemas.openxmlformats.org/officeDocument/2006/relationships/hyperlink" Target="mailto:Michaela.Lattenbergova@Arup.com" TargetMode="External"/><Relationship Id="rId76" Type="http://schemas.openxmlformats.org/officeDocument/2006/relationships/hyperlink" Target="mailto:Michaela.Lattenbergova@Arup.com" TargetMode="External"/><Relationship Id="rId7" Type="http://schemas.openxmlformats.org/officeDocument/2006/relationships/hyperlink" Target="mailto:Michaela.Lattenbergova@Arup.com" TargetMode="External"/><Relationship Id="rId71" Type="http://schemas.openxmlformats.org/officeDocument/2006/relationships/hyperlink" Target="mailto:Michaela.Lattenbergova@Arup.com" TargetMode="External"/><Relationship Id="rId2" Type="http://schemas.openxmlformats.org/officeDocument/2006/relationships/hyperlink" Target="mailto:Michaela.Lattenbergova@Arup.com" TargetMode="External"/><Relationship Id="rId29" Type="http://schemas.openxmlformats.org/officeDocument/2006/relationships/hyperlink" Target="mailto:Michaela.Lattenbergova@Arup.com" TargetMode="External"/><Relationship Id="rId24" Type="http://schemas.openxmlformats.org/officeDocument/2006/relationships/hyperlink" Target="mailto:Michaela.Lattenbergova@Arup.com" TargetMode="External"/><Relationship Id="rId40" Type="http://schemas.openxmlformats.org/officeDocument/2006/relationships/hyperlink" Target="mailto:Michaela.Lattenbergova@Arup.com" TargetMode="External"/><Relationship Id="rId45" Type="http://schemas.openxmlformats.org/officeDocument/2006/relationships/hyperlink" Target="mailto:Michaela.Lattenbergova@Arup.com" TargetMode="External"/><Relationship Id="rId66" Type="http://schemas.openxmlformats.org/officeDocument/2006/relationships/hyperlink" Target="mailto:Michaela.Lattenbergova@Arup.com" TargetMode="External"/><Relationship Id="rId87" Type="http://schemas.openxmlformats.org/officeDocument/2006/relationships/printerSettings" Target="../printerSettings/printerSettings20.bin"/><Relationship Id="rId61" Type="http://schemas.openxmlformats.org/officeDocument/2006/relationships/hyperlink" Target="mailto:Michaela.Lattenbergova@Arup.com" TargetMode="External"/><Relationship Id="rId82" Type="http://schemas.openxmlformats.org/officeDocument/2006/relationships/hyperlink" Target="mailto:Michaela.Lattenbergova@Aru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70" zoomScaleNormal="70" workbookViewId="0">
      <selection activeCell="BI157" sqref="BI157"/>
    </sheetView>
  </sheetViews>
  <sheetFormatPr defaultRowHeight="15" x14ac:dyDescent="0.25"/>
  <sheetData/>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34C3-0BEB-473E-ACF6-525089CAF767}">
  <dimension ref="A1:F861"/>
  <sheetViews>
    <sheetView topLeftCell="D1" workbookViewId="0">
      <selection activeCell="G15" sqref="G15"/>
    </sheetView>
  </sheetViews>
  <sheetFormatPr defaultRowHeight="15" x14ac:dyDescent="0.25"/>
  <cols>
    <col min="1" max="1" width="26.140625" hidden="1" customWidth="1"/>
    <col min="2" max="2" width="26.42578125" hidden="1" customWidth="1"/>
    <col min="3" max="3" width="25" hidden="1" customWidth="1"/>
    <col min="4" max="4" width="2.5703125" style="158" customWidth="1"/>
    <col min="5" max="5" width="28" bestFit="1" customWidth="1"/>
    <col min="6" max="6" width="40.5703125" style="159" customWidth="1"/>
  </cols>
  <sheetData>
    <row r="1" spans="1:6" ht="6" customHeight="1" x14ac:dyDescent="0.25">
      <c r="A1" s="3"/>
    </row>
    <row r="2" spans="1:6" x14ac:dyDescent="0.25">
      <c r="A2" s="3"/>
      <c r="D2" s="159"/>
      <c r="E2" s="175" t="s">
        <v>4037</v>
      </c>
      <c r="F2" s="158"/>
    </row>
    <row r="3" spans="1:6" x14ac:dyDescent="0.25">
      <c r="A3" s="3"/>
      <c r="D3" s="159"/>
      <c r="E3" s="176" t="s">
        <v>4038</v>
      </c>
      <c r="F3" s="158"/>
    </row>
    <row r="4" spans="1:6" ht="20.100000000000001" customHeight="1" x14ac:dyDescent="0.25">
      <c r="A4" s="150" t="s">
        <v>1</v>
      </c>
      <c r="B4" s="150" t="s">
        <v>2</v>
      </c>
      <c r="C4" s="150" t="s">
        <v>3</v>
      </c>
      <c r="D4" s="168"/>
      <c r="E4" s="172" t="s">
        <v>4036</v>
      </c>
      <c r="F4" s="158"/>
    </row>
    <row r="5" spans="1:6" hidden="1" x14ac:dyDescent="0.25">
      <c r="A5" t="str">
        <f t="shared" ref="A5:A10" si="0">IF(B5="site","Project",IF(B5="","",_xlfn.CONCAT(C5,INDEX(A:E,MATCH(C5,E:E,0),1))))</f>
        <v>Project</v>
      </c>
      <c r="B5" s="151" t="s">
        <v>5</v>
      </c>
      <c r="C5" s="111"/>
      <c r="D5" s="169"/>
      <c r="E5" s="174" t="s">
        <v>6</v>
      </c>
      <c r="F5" s="158"/>
    </row>
    <row r="6" spans="1:6" hidden="1" x14ac:dyDescent="0.25">
      <c r="A6" t="str">
        <f t="shared" si="0"/>
        <v>Project</v>
      </c>
      <c r="B6" s="151" t="s">
        <v>5</v>
      </c>
      <c r="C6" s="111"/>
      <c r="D6" s="169"/>
      <c r="E6" s="174" t="s">
        <v>7</v>
      </c>
      <c r="F6" s="158"/>
    </row>
    <row r="7" spans="1:6" hidden="1" x14ac:dyDescent="0.25">
      <c r="A7" t="str">
        <f t="shared" si="0"/>
        <v>Site1Project</v>
      </c>
      <c r="B7" s="151" t="s">
        <v>8</v>
      </c>
      <c r="C7" s="111" t="s">
        <v>6</v>
      </c>
      <c r="D7" s="169"/>
      <c r="E7" s="174" t="s">
        <v>9</v>
      </c>
      <c r="F7" s="158"/>
    </row>
    <row r="8" spans="1:6" hidden="1" x14ac:dyDescent="0.25">
      <c r="A8" t="str">
        <f t="shared" si="0"/>
        <v>Site1Project</v>
      </c>
      <c r="B8" s="151" t="s">
        <v>8</v>
      </c>
      <c r="C8" s="111" t="s">
        <v>6</v>
      </c>
      <c r="D8" s="169"/>
      <c r="E8" s="174" t="s">
        <v>10</v>
      </c>
      <c r="F8" s="158"/>
    </row>
    <row r="9" spans="1:6" hidden="1" x14ac:dyDescent="0.25">
      <c r="A9" t="str">
        <f t="shared" si="0"/>
        <v>Site1Project</v>
      </c>
      <c r="B9" s="151" t="s">
        <v>8</v>
      </c>
      <c r="C9" s="111" t="s">
        <v>6</v>
      </c>
      <c r="D9" s="169"/>
      <c r="E9" s="174" t="s">
        <v>11</v>
      </c>
      <c r="F9" s="158"/>
    </row>
    <row r="10" spans="1:6" hidden="1" x14ac:dyDescent="0.25">
      <c r="A10" t="str">
        <f t="shared" si="0"/>
        <v>Site1Project</v>
      </c>
      <c r="B10" s="151" t="s">
        <v>8</v>
      </c>
      <c r="C10" s="111" t="s">
        <v>6</v>
      </c>
      <c r="D10" s="169"/>
      <c r="E10" s="174" t="s">
        <v>12</v>
      </c>
      <c r="F10" s="158"/>
    </row>
    <row r="11" spans="1:6" s="158" customFormat="1" ht="6" customHeight="1" x14ac:dyDescent="0.25">
      <c r="B11" s="164"/>
      <c r="C11" s="164"/>
      <c r="D11" s="170"/>
      <c r="E11" s="173"/>
    </row>
    <row r="12" spans="1:6" s="153" customFormat="1" ht="20.100000000000001" customHeight="1" x14ac:dyDescent="0.25">
      <c r="A12" s="153" t="str">
        <f t="shared" ref="A12:A75" si="1">IF(B12="site","Project",IF(B12="","",_xlfn.CONCAT(C12,INDEX(A:E,MATCH(C12,E:E,0),1))))</f>
        <v>Building1Site1Project</v>
      </c>
      <c r="B12" s="167" t="s">
        <v>19</v>
      </c>
      <c r="C12" s="154" t="s">
        <v>9</v>
      </c>
      <c r="D12" s="171"/>
      <c r="E12" s="154" t="s">
        <v>20</v>
      </c>
      <c r="F12" s="157"/>
    </row>
    <row r="13" spans="1:6" s="153" customFormat="1" ht="20.100000000000001" customHeight="1" x14ac:dyDescent="0.25">
      <c r="A13" s="153" t="str">
        <f t="shared" si="1"/>
        <v>Building1Site1Project</v>
      </c>
      <c r="B13" s="167" t="s">
        <v>19</v>
      </c>
      <c r="C13" s="154" t="s">
        <v>9</v>
      </c>
      <c r="D13" s="171"/>
      <c r="E13" s="154" t="s">
        <v>21</v>
      </c>
      <c r="F13" s="157"/>
    </row>
    <row r="14" spans="1:6" s="153" customFormat="1" ht="20.100000000000001" customHeight="1" x14ac:dyDescent="0.25">
      <c r="A14" s="153" t="str">
        <f t="shared" si="1"/>
        <v>Building1Site1Project</v>
      </c>
      <c r="B14" s="167" t="s">
        <v>19</v>
      </c>
      <c r="C14" s="154" t="s">
        <v>9</v>
      </c>
      <c r="D14" s="171"/>
      <c r="E14" s="154" t="s">
        <v>22</v>
      </c>
      <c r="F14" s="157"/>
    </row>
    <row r="15" spans="1:6" s="153" customFormat="1" ht="20.100000000000001" customHeight="1" x14ac:dyDescent="0.25">
      <c r="A15" s="153" t="str">
        <f t="shared" si="1"/>
        <v>Building1Site1Project</v>
      </c>
      <c r="B15" s="167" t="s">
        <v>19</v>
      </c>
      <c r="C15" s="154" t="s">
        <v>9</v>
      </c>
      <c r="D15" s="171"/>
      <c r="E15" s="154" t="s">
        <v>23</v>
      </c>
      <c r="F15" s="157"/>
    </row>
    <row r="16" spans="1:6" s="153" customFormat="1" ht="20.100000000000001" customHeight="1" x14ac:dyDescent="0.25">
      <c r="A16" s="153" t="str">
        <f t="shared" si="1"/>
        <v>Building2Site1Project</v>
      </c>
      <c r="B16" s="167" t="s">
        <v>19</v>
      </c>
      <c r="C16" s="154" t="s">
        <v>10</v>
      </c>
      <c r="D16" s="171"/>
      <c r="E16" s="154" t="s">
        <v>24</v>
      </c>
      <c r="F16" s="157"/>
    </row>
    <row r="17" spans="1:6" s="153" customFormat="1" ht="20.100000000000001" customHeight="1" x14ac:dyDescent="0.25">
      <c r="A17" s="153" t="str">
        <f t="shared" si="1"/>
        <v/>
      </c>
      <c r="B17" s="167"/>
      <c r="C17" s="154" t="str">
        <f t="shared" ref="C17:C79" si="2">IF(OR(B17="building envelope",B17="space type"),"Enter Building Name",IF(B17="building","Enter Site Name",""))</f>
        <v/>
      </c>
      <c r="D17" s="171"/>
      <c r="E17" s="154" t="str">
        <f t="shared" ref="E17:E48" si="3">IF(B17="building envelope","Enter Building Envelope Asset",IF(B17="building","Enter Building Name",IF(B17="space type","Enter Space Type Name",IF(B17="site","Enter Site Name",""))))</f>
        <v/>
      </c>
      <c r="F17" s="157"/>
    </row>
    <row r="18" spans="1:6" s="153" customFormat="1" ht="20.100000000000001" customHeight="1" x14ac:dyDescent="0.25">
      <c r="A18" s="153" t="str">
        <f t="shared" si="1"/>
        <v/>
      </c>
      <c r="B18" s="167"/>
      <c r="C18" s="154" t="str">
        <f t="shared" si="2"/>
        <v/>
      </c>
      <c r="D18" s="171"/>
      <c r="E18" s="154" t="str">
        <f t="shared" si="3"/>
        <v/>
      </c>
      <c r="F18" s="157"/>
    </row>
    <row r="19" spans="1:6" s="153" customFormat="1" ht="20.100000000000001" customHeight="1" x14ac:dyDescent="0.25">
      <c r="A19" s="153" t="str">
        <f t="shared" si="1"/>
        <v/>
      </c>
      <c r="B19" s="167"/>
      <c r="C19" s="154" t="str">
        <f t="shared" si="2"/>
        <v/>
      </c>
      <c r="D19" s="171"/>
      <c r="E19" s="154" t="str">
        <f t="shared" si="3"/>
        <v/>
      </c>
      <c r="F19" s="157"/>
    </row>
    <row r="20" spans="1:6" s="153" customFormat="1" ht="20.100000000000001" customHeight="1" x14ac:dyDescent="0.25">
      <c r="A20" s="153" t="str">
        <f t="shared" si="1"/>
        <v/>
      </c>
      <c r="B20" s="167"/>
      <c r="C20" s="154" t="str">
        <f t="shared" si="2"/>
        <v/>
      </c>
      <c r="D20" s="171"/>
      <c r="E20" s="154" t="str">
        <f t="shared" si="3"/>
        <v/>
      </c>
      <c r="F20" s="157"/>
    </row>
    <row r="21" spans="1:6" s="153" customFormat="1" ht="20.100000000000001" customHeight="1" x14ac:dyDescent="0.25">
      <c r="A21" s="153" t="str">
        <f t="shared" si="1"/>
        <v/>
      </c>
      <c r="B21" s="167"/>
      <c r="C21" s="154" t="str">
        <f t="shared" si="2"/>
        <v/>
      </c>
      <c r="D21" s="171"/>
      <c r="E21" s="154" t="str">
        <f t="shared" si="3"/>
        <v/>
      </c>
      <c r="F21" s="157"/>
    </row>
    <row r="22" spans="1:6" s="153" customFormat="1" ht="20.100000000000001" customHeight="1" x14ac:dyDescent="0.25">
      <c r="A22" s="153" t="str">
        <f t="shared" si="1"/>
        <v/>
      </c>
      <c r="B22" s="167"/>
      <c r="C22" s="154" t="str">
        <f t="shared" si="2"/>
        <v/>
      </c>
      <c r="D22" s="171"/>
      <c r="E22" s="154" t="str">
        <f t="shared" si="3"/>
        <v/>
      </c>
      <c r="F22" s="157"/>
    </row>
    <row r="23" spans="1:6" s="153" customFormat="1" ht="20.100000000000001" customHeight="1" x14ac:dyDescent="0.25">
      <c r="A23" s="153" t="str">
        <f t="shared" si="1"/>
        <v/>
      </c>
      <c r="B23" s="167"/>
      <c r="C23" s="154" t="str">
        <f t="shared" si="2"/>
        <v/>
      </c>
      <c r="D23" s="171"/>
      <c r="E23" s="154" t="str">
        <f t="shared" si="3"/>
        <v/>
      </c>
      <c r="F23" s="157"/>
    </row>
    <row r="24" spans="1:6" s="153" customFormat="1" ht="20.100000000000001" customHeight="1" x14ac:dyDescent="0.25">
      <c r="A24" s="153" t="str">
        <f t="shared" si="1"/>
        <v/>
      </c>
      <c r="B24" s="167"/>
      <c r="C24" s="154" t="str">
        <f t="shared" si="2"/>
        <v/>
      </c>
      <c r="D24" s="171"/>
      <c r="E24" s="154" t="str">
        <f t="shared" si="3"/>
        <v/>
      </c>
      <c r="F24" s="157"/>
    </row>
    <row r="25" spans="1:6" s="153" customFormat="1" ht="20.100000000000001" customHeight="1" x14ac:dyDescent="0.25">
      <c r="A25" s="153" t="str">
        <f t="shared" si="1"/>
        <v/>
      </c>
      <c r="B25" s="167"/>
      <c r="C25" s="154" t="str">
        <f t="shared" si="2"/>
        <v/>
      </c>
      <c r="D25" s="171"/>
      <c r="E25" s="154" t="str">
        <f t="shared" si="3"/>
        <v/>
      </c>
      <c r="F25" s="157"/>
    </row>
    <row r="26" spans="1:6" s="153" customFormat="1" ht="20.100000000000001" customHeight="1" x14ac:dyDescent="0.25">
      <c r="A26" s="153" t="str">
        <f t="shared" si="1"/>
        <v/>
      </c>
      <c r="B26" s="167"/>
      <c r="C26" s="154" t="str">
        <f t="shared" si="2"/>
        <v/>
      </c>
      <c r="D26" s="171"/>
      <c r="E26" s="154" t="str">
        <f t="shared" si="3"/>
        <v/>
      </c>
      <c r="F26" s="157"/>
    </row>
    <row r="27" spans="1:6" s="153" customFormat="1" ht="20.100000000000001" customHeight="1" x14ac:dyDescent="0.25">
      <c r="A27" s="153" t="str">
        <f t="shared" si="1"/>
        <v/>
      </c>
      <c r="B27" s="167"/>
      <c r="C27" s="154" t="str">
        <f t="shared" si="2"/>
        <v/>
      </c>
      <c r="D27" s="171"/>
      <c r="E27" s="154" t="str">
        <f t="shared" si="3"/>
        <v/>
      </c>
      <c r="F27" s="157"/>
    </row>
    <row r="28" spans="1:6" s="153" customFormat="1" ht="20.100000000000001" customHeight="1" x14ac:dyDescent="0.25">
      <c r="A28" s="153" t="str">
        <f t="shared" si="1"/>
        <v/>
      </c>
      <c r="B28" s="167"/>
      <c r="C28" s="154" t="str">
        <f t="shared" si="2"/>
        <v/>
      </c>
      <c r="D28" s="171"/>
      <c r="E28" s="154" t="str">
        <f t="shared" si="3"/>
        <v/>
      </c>
      <c r="F28" s="157"/>
    </row>
    <row r="29" spans="1:6" s="153" customFormat="1" ht="20.100000000000001" customHeight="1" x14ac:dyDescent="0.25">
      <c r="A29" s="153" t="str">
        <f t="shared" si="1"/>
        <v/>
      </c>
      <c r="B29" s="167"/>
      <c r="C29" s="154" t="str">
        <f t="shared" si="2"/>
        <v/>
      </c>
      <c r="D29" s="171"/>
      <c r="E29" s="154" t="str">
        <f t="shared" si="3"/>
        <v/>
      </c>
      <c r="F29" s="157"/>
    </row>
    <row r="30" spans="1:6" s="153" customFormat="1" ht="20.100000000000001" customHeight="1" x14ac:dyDescent="0.25">
      <c r="A30" s="153" t="str">
        <f t="shared" si="1"/>
        <v/>
      </c>
      <c r="B30" s="167"/>
      <c r="C30" s="154" t="str">
        <f t="shared" si="2"/>
        <v/>
      </c>
      <c r="D30" s="171"/>
      <c r="E30" s="154" t="str">
        <f t="shared" si="3"/>
        <v/>
      </c>
      <c r="F30" s="157"/>
    </row>
    <row r="31" spans="1:6" s="153" customFormat="1" ht="20.100000000000001" customHeight="1" x14ac:dyDescent="0.25">
      <c r="A31" s="153" t="str">
        <f t="shared" si="1"/>
        <v/>
      </c>
      <c r="B31" s="167"/>
      <c r="C31" s="154" t="str">
        <f t="shared" si="2"/>
        <v/>
      </c>
      <c r="D31" s="171"/>
      <c r="E31" s="154" t="str">
        <f t="shared" si="3"/>
        <v/>
      </c>
      <c r="F31" s="157"/>
    </row>
    <row r="32" spans="1:6" s="153" customFormat="1" ht="20.100000000000001" customHeight="1" x14ac:dyDescent="0.25">
      <c r="A32" s="153" t="str">
        <f t="shared" si="1"/>
        <v/>
      </c>
      <c r="B32" s="167"/>
      <c r="C32" s="154" t="str">
        <f t="shared" si="2"/>
        <v/>
      </c>
      <c r="D32" s="171"/>
      <c r="E32" s="154" t="str">
        <f t="shared" si="3"/>
        <v/>
      </c>
      <c r="F32" s="157"/>
    </row>
    <row r="33" spans="1:6" s="153" customFormat="1" ht="20.100000000000001" customHeight="1" x14ac:dyDescent="0.25">
      <c r="A33" s="153" t="str">
        <f t="shared" si="1"/>
        <v/>
      </c>
      <c r="B33" s="167"/>
      <c r="C33" s="154" t="str">
        <f t="shared" si="2"/>
        <v/>
      </c>
      <c r="D33" s="171"/>
      <c r="E33" s="154" t="str">
        <f t="shared" si="3"/>
        <v/>
      </c>
      <c r="F33" s="157"/>
    </row>
    <row r="34" spans="1:6" s="153" customFormat="1" ht="20.100000000000001" customHeight="1" x14ac:dyDescent="0.25">
      <c r="A34" s="153" t="str">
        <f t="shared" si="1"/>
        <v/>
      </c>
      <c r="B34" s="167"/>
      <c r="C34" s="154" t="str">
        <f t="shared" si="2"/>
        <v/>
      </c>
      <c r="D34" s="171"/>
      <c r="E34" s="154" t="str">
        <f t="shared" si="3"/>
        <v/>
      </c>
      <c r="F34" s="157"/>
    </row>
    <row r="35" spans="1:6" s="153" customFormat="1" ht="20.100000000000001" customHeight="1" x14ac:dyDescent="0.25">
      <c r="A35" s="153" t="str">
        <f t="shared" si="1"/>
        <v/>
      </c>
      <c r="B35" s="167"/>
      <c r="C35" s="154" t="str">
        <f t="shared" si="2"/>
        <v/>
      </c>
      <c r="D35" s="171"/>
      <c r="E35" s="154" t="str">
        <f t="shared" si="3"/>
        <v/>
      </c>
      <c r="F35" s="157"/>
    </row>
    <row r="36" spans="1:6" s="153" customFormat="1" ht="20.100000000000001" customHeight="1" x14ac:dyDescent="0.25">
      <c r="A36" s="153" t="str">
        <f t="shared" si="1"/>
        <v/>
      </c>
      <c r="B36" s="167"/>
      <c r="C36" s="154" t="str">
        <f t="shared" si="2"/>
        <v/>
      </c>
      <c r="D36" s="171"/>
      <c r="E36" s="154" t="str">
        <f t="shared" si="3"/>
        <v/>
      </c>
      <c r="F36" s="157"/>
    </row>
    <row r="37" spans="1:6" s="153" customFormat="1" ht="20.100000000000001" customHeight="1" x14ac:dyDescent="0.25">
      <c r="A37" s="153" t="str">
        <f t="shared" si="1"/>
        <v/>
      </c>
      <c r="B37" s="167"/>
      <c r="C37" s="154" t="str">
        <f t="shared" si="2"/>
        <v/>
      </c>
      <c r="D37" s="171"/>
      <c r="E37" s="154" t="str">
        <f t="shared" si="3"/>
        <v/>
      </c>
      <c r="F37" s="157"/>
    </row>
    <row r="38" spans="1:6" s="153" customFormat="1" ht="20.100000000000001" customHeight="1" x14ac:dyDescent="0.25">
      <c r="A38" s="153" t="str">
        <f t="shared" si="1"/>
        <v/>
      </c>
      <c r="B38" s="167"/>
      <c r="C38" s="154" t="str">
        <f t="shared" si="2"/>
        <v/>
      </c>
      <c r="D38" s="171"/>
      <c r="E38" s="154" t="str">
        <f t="shared" si="3"/>
        <v/>
      </c>
      <c r="F38" s="157"/>
    </row>
    <row r="39" spans="1:6" s="153" customFormat="1" ht="20.100000000000001" customHeight="1" x14ac:dyDescent="0.25">
      <c r="A39" s="153" t="str">
        <f t="shared" si="1"/>
        <v/>
      </c>
      <c r="B39" s="167"/>
      <c r="C39" s="154" t="str">
        <f t="shared" si="2"/>
        <v/>
      </c>
      <c r="D39" s="171"/>
      <c r="E39" s="154" t="str">
        <f t="shared" si="3"/>
        <v/>
      </c>
      <c r="F39" s="157"/>
    </row>
    <row r="40" spans="1:6" s="153" customFormat="1" ht="20.100000000000001" customHeight="1" x14ac:dyDescent="0.25">
      <c r="A40" s="153" t="str">
        <f t="shared" si="1"/>
        <v/>
      </c>
      <c r="B40" s="167"/>
      <c r="C40" s="154" t="str">
        <f t="shared" si="2"/>
        <v/>
      </c>
      <c r="D40" s="171"/>
      <c r="E40" s="154" t="str">
        <f t="shared" si="3"/>
        <v/>
      </c>
      <c r="F40" s="157"/>
    </row>
    <row r="41" spans="1:6" s="153" customFormat="1" ht="20.100000000000001" customHeight="1" x14ac:dyDescent="0.25">
      <c r="A41" s="153" t="str">
        <f t="shared" si="1"/>
        <v/>
      </c>
      <c r="B41" s="167"/>
      <c r="C41" s="154" t="str">
        <f t="shared" si="2"/>
        <v/>
      </c>
      <c r="D41" s="171"/>
      <c r="E41" s="154" t="str">
        <f t="shared" si="3"/>
        <v/>
      </c>
      <c r="F41" s="157"/>
    </row>
    <row r="42" spans="1:6" s="153" customFormat="1" ht="20.100000000000001" customHeight="1" x14ac:dyDescent="0.25">
      <c r="A42" s="153" t="str">
        <f t="shared" si="1"/>
        <v/>
      </c>
      <c r="B42" s="167"/>
      <c r="C42" s="154" t="str">
        <f t="shared" si="2"/>
        <v/>
      </c>
      <c r="D42" s="171"/>
      <c r="E42" s="154" t="str">
        <f t="shared" si="3"/>
        <v/>
      </c>
      <c r="F42" s="157"/>
    </row>
    <row r="43" spans="1:6" s="153" customFormat="1" ht="20.100000000000001" customHeight="1" x14ac:dyDescent="0.25">
      <c r="A43" s="153" t="str">
        <f t="shared" si="1"/>
        <v/>
      </c>
      <c r="B43" s="167"/>
      <c r="C43" s="154" t="str">
        <f t="shared" si="2"/>
        <v/>
      </c>
      <c r="D43" s="171"/>
      <c r="E43" s="154" t="str">
        <f t="shared" si="3"/>
        <v/>
      </c>
      <c r="F43" s="157"/>
    </row>
    <row r="44" spans="1:6" s="153" customFormat="1" ht="20.100000000000001" customHeight="1" x14ac:dyDescent="0.25">
      <c r="A44" s="153" t="str">
        <f t="shared" si="1"/>
        <v/>
      </c>
      <c r="B44" s="167"/>
      <c r="C44" s="154" t="str">
        <f t="shared" si="2"/>
        <v/>
      </c>
      <c r="D44" s="171"/>
      <c r="E44" s="154" t="str">
        <f t="shared" si="3"/>
        <v/>
      </c>
      <c r="F44" s="157"/>
    </row>
    <row r="45" spans="1:6" s="153" customFormat="1" ht="20.100000000000001" customHeight="1" x14ac:dyDescent="0.25">
      <c r="A45" s="153" t="str">
        <f t="shared" si="1"/>
        <v/>
      </c>
      <c r="B45" s="167"/>
      <c r="C45" s="154" t="str">
        <f t="shared" si="2"/>
        <v/>
      </c>
      <c r="D45" s="171"/>
      <c r="E45" s="154" t="str">
        <f t="shared" si="3"/>
        <v/>
      </c>
      <c r="F45" s="157"/>
    </row>
    <row r="46" spans="1:6" s="153" customFormat="1" ht="20.100000000000001" customHeight="1" x14ac:dyDescent="0.25">
      <c r="A46" s="153" t="str">
        <f t="shared" si="1"/>
        <v/>
      </c>
      <c r="B46" s="167"/>
      <c r="C46" s="154" t="str">
        <f t="shared" si="2"/>
        <v/>
      </c>
      <c r="D46" s="171"/>
      <c r="E46" s="154" t="str">
        <f t="shared" si="3"/>
        <v/>
      </c>
      <c r="F46" s="157"/>
    </row>
    <row r="47" spans="1:6" s="153" customFormat="1" ht="20.100000000000001" customHeight="1" x14ac:dyDescent="0.25">
      <c r="A47" s="153" t="str">
        <f t="shared" si="1"/>
        <v/>
      </c>
      <c r="B47" s="167"/>
      <c r="C47" s="154" t="str">
        <f t="shared" si="2"/>
        <v/>
      </c>
      <c r="D47" s="171"/>
      <c r="E47" s="154" t="str">
        <f t="shared" si="3"/>
        <v/>
      </c>
      <c r="F47" s="157"/>
    </row>
    <row r="48" spans="1:6" s="153" customFormat="1" ht="20.100000000000001" customHeight="1" x14ac:dyDescent="0.25">
      <c r="A48" s="153" t="str">
        <f t="shared" si="1"/>
        <v/>
      </c>
      <c r="B48" s="167"/>
      <c r="C48" s="154" t="str">
        <f t="shared" si="2"/>
        <v/>
      </c>
      <c r="D48" s="171"/>
      <c r="E48" s="154" t="str">
        <f t="shared" si="3"/>
        <v/>
      </c>
      <c r="F48" s="157"/>
    </row>
    <row r="49" spans="1:6" s="153" customFormat="1" ht="20.100000000000001" customHeight="1" x14ac:dyDescent="0.25">
      <c r="A49" s="153" t="str">
        <f t="shared" si="1"/>
        <v/>
      </c>
      <c r="B49" s="167"/>
      <c r="C49" s="154" t="str">
        <f t="shared" si="2"/>
        <v/>
      </c>
      <c r="D49" s="171"/>
      <c r="E49" s="154" t="str">
        <f t="shared" ref="E49:E79" si="4">IF(B49="building envelope","Enter Building Envelope Asset",IF(B49="building","Enter Building Name",IF(B49="space type","Enter Space Type Name",IF(B49="site","Enter Site Name",""))))</f>
        <v/>
      </c>
      <c r="F49" s="157"/>
    </row>
    <row r="50" spans="1:6" s="153" customFormat="1" ht="20.100000000000001" customHeight="1" x14ac:dyDescent="0.25">
      <c r="A50" s="153" t="str">
        <f t="shared" si="1"/>
        <v/>
      </c>
      <c r="B50" s="167"/>
      <c r="C50" s="154" t="str">
        <f t="shared" si="2"/>
        <v/>
      </c>
      <c r="D50" s="171"/>
      <c r="E50" s="154" t="str">
        <f t="shared" si="4"/>
        <v/>
      </c>
      <c r="F50" s="157"/>
    </row>
    <row r="51" spans="1:6" s="153" customFormat="1" ht="20.100000000000001" customHeight="1" x14ac:dyDescent="0.25">
      <c r="A51" s="153" t="str">
        <f t="shared" si="1"/>
        <v/>
      </c>
      <c r="B51" s="167"/>
      <c r="C51" s="154" t="str">
        <f t="shared" si="2"/>
        <v/>
      </c>
      <c r="D51" s="171"/>
      <c r="E51" s="154" t="str">
        <f t="shared" si="4"/>
        <v/>
      </c>
      <c r="F51" s="157"/>
    </row>
    <row r="52" spans="1:6" s="153" customFormat="1" ht="20.100000000000001" customHeight="1" x14ac:dyDescent="0.25">
      <c r="A52" s="153" t="str">
        <f t="shared" si="1"/>
        <v/>
      </c>
      <c r="B52" s="167"/>
      <c r="C52" s="154" t="str">
        <f t="shared" si="2"/>
        <v/>
      </c>
      <c r="D52" s="171"/>
      <c r="E52" s="154" t="str">
        <f t="shared" si="4"/>
        <v/>
      </c>
      <c r="F52" s="157"/>
    </row>
    <row r="53" spans="1:6" s="153" customFormat="1" ht="20.100000000000001" customHeight="1" x14ac:dyDescent="0.25">
      <c r="A53" s="153" t="str">
        <f t="shared" si="1"/>
        <v/>
      </c>
      <c r="B53" s="167"/>
      <c r="C53" s="154" t="str">
        <f t="shared" si="2"/>
        <v/>
      </c>
      <c r="D53" s="171"/>
      <c r="E53" s="154" t="str">
        <f t="shared" si="4"/>
        <v/>
      </c>
      <c r="F53" s="157"/>
    </row>
    <row r="54" spans="1:6" s="153" customFormat="1" ht="20.100000000000001" customHeight="1" x14ac:dyDescent="0.25">
      <c r="A54" s="153" t="str">
        <f t="shared" si="1"/>
        <v/>
      </c>
      <c r="B54" s="167"/>
      <c r="C54" s="154" t="str">
        <f t="shared" si="2"/>
        <v/>
      </c>
      <c r="D54" s="171"/>
      <c r="E54" s="154" t="str">
        <f t="shared" si="4"/>
        <v/>
      </c>
      <c r="F54" s="157"/>
    </row>
    <row r="55" spans="1:6" s="153" customFormat="1" ht="20.100000000000001" customHeight="1" x14ac:dyDescent="0.25">
      <c r="A55" s="153" t="str">
        <f t="shared" si="1"/>
        <v/>
      </c>
      <c r="B55" s="167"/>
      <c r="C55" s="154" t="str">
        <f t="shared" si="2"/>
        <v/>
      </c>
      <c r="D55" s="171"/>
      <c r="E55" s="154" t="str">
        <f t="shared" si="4"/>
        <v/>
      </c>
      <c r="F55" s="157"/>
    </row>
    <row r="56" spans="1:6" s="153" customFormat="1" ht="20.100000000000001" customHeight="1" x14ac:dyDescent="0.25">
      <c r="A56" s="153" t="str">
        <f t="shared" si="1"/>
        <v/>
      </c>
      <c r="B56" s="167"/>
      <c r="C56" s="154" t="str">
        <f t="shared" si="2"/>
        <v/>
      </c>
      <c r="D56" s="171"/>
      <c r="E56" s="154" t="str">
        <f t="shared" si="4"/>
        <v/>
      </c>
      <c r="F56" s="157"/>
    </row>
    <row r="57" spans="1:6" s="153" customFormat="1" ht="20.100000000000001" customHeight="1" x14ac:dyDescent="0.25">
      <c r="A57" s="153" t="str">
        <f t="shared" si="1"/>
        <v/>
      </c>
      <c r="B57" s="167"/>
      <c r="C57" s="154" t="str">
        <f t="shared" si="2"/>
        <v/>
      </c>
      <c r="D57" s="171"/>
      <c r="E57" s="154" t="str">
        <f t="shared" si="4"/>
        <v/>
      </c>
      <c r="F57" s="157"/>
    </row>
    <row r="58" spans="1:6" s="153" customFormat="1" ht="20.100000000000001" customHeight="1" x14ac:dyDescent="0.25">
      <c r="A58" s="153" t="str">
        <f t="shared" si="1"/>
        <v/>
      </c>
      <c r="B58" s="167"/>
      <c r="C58" s="154" t="str">
        <f t="shared" si="2"/>
        <v/>
      </c>
      <c r="D58" s="171"/>
      <c r="E58" s="154" t="str">
        <f t="shared" si="4"/>
        <v/>
      </c>
      <c r="F58" s="157"/>
    </row>
    <row r="59" spans="1:6" s="153" customFormat="1" ht="20.100000000000001" customHeight="1" x14ac:dyDescent="0.25">
      <c r="A59" s="153" t="str">
        <f t="shared" si="1"/>
        <v/>
      </c>
      <c r="B59" s="167"/>
      <c r="C59" s="154" t="str">
        <f t="shared" si="2"/>
        <v/>
      </c>
      <c r="D59" s="171"/>
      <c r="E59" s="154" t="str">
        <f t="shared" si="4"/>
        <v/>
      </c>
      <c r="F59" s="157"/>
    </row>
    <row r="60" spans="1:6" s="153" customFormat="1" ht="20.100000000000001" customHeight="1" x14ac:dyDescent="0.25">
      <c r="A60" s="153" t="str">
        <f t="shared" si="1"/>
        <v/>
      </c>
      <c r="B60" s="167"/>
      <c r="C60" s="154" t="str">
        <f t="shared" si="2"/>
        <v/>
      </c>
      <c r="D60" s="171"/>
      <c r="E60" s="154" t="str">
        <f t="shared" si="4"/>
        <v/>
      </c>
      <c r="F60" s="157"/>
    </row>
    <row r="61" spans="1:6" s="153" customFormat="1" ht="20.100000000000001" customHeight="1" x14ac:dyDescent="0.25">
      <c r="A61" s="153" t="str">
        <f t="shared" si="1"/>
        <v/>
      </c>
      <c r="B61" s="167"/>
      <c r="C61" s="154" t="str">
        <f t="shared" si="2"/>
        <v/>
      </c>
      <c r="D61" s="171"/>
      <c r="E61" s="154" t="str">
        <f t="shared" si="4"/>
        <v/>
      </c>
      <c r="F61" s="157"/>
    </row>
    <row r="62" spans="1:6" s="153" customFormat="1" ht="20.100000000000001" customHeight="1" x14ac:dyDescent="0.25">
      <c r="A62" s="153" t="str">
        <f t="shared" si="1"/>
        <v/>
      </c>
      <c r="B62" s="167"/>
      <c r="C62" s="154" t="str">
        <f t="shared" si="2"/>
        <v/>
      </c>
      <c r="D62" s="171"/>
      <c r="E62" s="154" t="str">
        <f t="shared" si="4"/>
        <v/>
      </c>
      <c r="F62" s="157"/>
    </row>
    <row r="63" spans="1:6" x14ac:dyDescent="0.25">
      <c r="A63" t="str">
        <f t="shared" si="1"/>
        <v/>
      </c>
      <c r="B63" s="151"/>
      <c r="C63" s="111" t="str">
        <f t="shared" si="2"/>
        <v/>
      </c>
      <c r="D63" s="169"/>
      <c r="E63" s="111" t="str">
        <f t="shared" si="4"/>
        <v/>
      </c>
    </row>
    <row r="64" spans="1:6" x14ac:dyDescent="0.25">
      <c r="A64" t="str">
        <f t="shared" si="1"/>
        <v/>
      </c>
      <c r="B64" s="151"/>
      <c r="C64" s="111" t="str">
        <f t="shared" si="2"/>
        <v/>
      </c>
      <c r="D64" s="169"/>
      <c r="E64" s="111" t="str">
        <f t="shared" si="4"/>
        <v/>
      </c>
    </row>
    <row r="65" spans="1:5" x14ac:dyDescent="0.25">
      <c r="A65" t="str">
        <f t="shared" si="1"/>
        <v/>
      </c>
      <c r="B65" s="151"/>
      <c r="C65" s="111" t="str">
        <f t="shared" si="2"/>
        <v/>
      </c>
      <c r="D65" s="169"/>
      <c r="E65" s="111" t="str">
        <f t="shared" si="4"/>
        <v/>
      </c>
    </row>
    <row r="66" spans="1:5" x14ac:dyDescent="0.25">
      <c r="A66" t="str">
        <f t="shared" si="1"/>
        <v/>
      </c>
      <c r="B66" s="151"/>
      <c r="C66" s="111" t="str">
        <f t="shared" si="2"/>
        <v/>
      </c>
      <c r="D66" s="169"/>
      <c r="E66" s="111" t="str">
        <f t="shared" si="4"/>
        <v/>
      </c>
    </row>
    <row r="67" spans="1:5" x14ac:dyDescent="0.25">
      <c r="A67" t="str">
        <f t="shared" si="1"/>
        <v/>
      </c>
      <c r="B67" s="151"/>
      <c r="C67" s="111" t="str">
        <f t="shared" si="2"/>
        <v/>
      </c>
      <c r="D67" s="169"/>
      <c r="E67" s="111" t="str">
        <f t="shared" si="4"/>
        <v/>
      </c>
    </row>
    <row r="68" spans="1:5" x14ac:dyDescent="0.25">
      <c r="A68" t="str">
        <f t="shared" si="1"/>
        <v/>
      </c>
      <c r="B68" s="151"/>
      <c r="C68" s="111" t="str">
        <f t="shared" si="2"/>
        <v/>
      </c>
      <c r="D68" s="169"/>
      <c r="E68" s="111" t="str">
        <f t="shared" si="4"/>
        <v/>
      </c>
    </row>
    <row r="69" spans="1:5" x14ac:dyDescent="0.25">
      <c r="A69" t="str">
        <f t="shared" si="1"/>
        <v/>
      </c>
      <c r="B69" s="151"/>
      <c r="C69" s="111" t="str">
        <f t="shared" si="2"/>
        <v/>
      </c>
      <c r="D69" s="169"/>
      <c r="E69" s="111" t="str">
        <f t="shared" si="4"/>
        <v/>
      </c>
    </row>
    <row r="70" spans="1:5" x14ac:dyDescent="0.25">
      <c r="A70" t="str">
        <f t="shared" si="1"/>
        <v/>
      </c>
      <c r="B70" s="151"/>
      <c r="C70" s="111" t="str">
        <f t="shared" si="2"/>
        <v/>
      </c>
      <c r="D70" s="169"/>
      <c r="E70" s="111" t="str">
        <f t="shared" si="4"/>
        <v/>
      </c>
    </row>
    <row r="71" spans="1:5" x14ac:dyDescent="0.25">
      <c r="A71" t="str">
        <f t="shared" si="1"/>
        <v/>
      </c>
      <c r="B71" s="151"/>
      <c r="C71" s="111" t="str">
        <f t="shared" si="2"/>
        <v/>
      </c>
      <c r="D71" s="169"/>
      <c r="E71" s="111" t="str">
        <f t="shared" si="4"/>
        <v/>
      </c>
    </row>
    <row r="72" spans="1:5" x14ac:dyDescent="0.25">
      <c r="A72" t="str">
        <f t="shared" si="1"/>
        <v/>
      </c>
      <c r="B72" s="151"/>
      <c r="C72" s="111" t="str">
        <f t="shared" si="2"/>
        <v/>
      </c>
      <c r="D72" s="169"/>
      <c r="E72" s="111" t="str">
        <f t="shared" si="4"/>
        <v/>
      </c>
    </row>
    <row r="73" spans="1:5" x14ac:dyDescent="0.25">
      <c r="A73" t="str">
        <f t="shared" si="1"/>
        <v/>
      </c>
      <c r="B73" s="151"/>
      <c r="C73" s="111" t="str">
        <f t="shared" si="2"/>
        <v/>
      </c>
      <c r="D73" s="169"/>
      <c r="E73" s="111" t="str">
        <f t="shared" si="4"/>
        <v/>
      </c>
    </row>
    <row r="74" spans="1:5" x14ac:dyDescent="0.25">
      <c r="A74" t="str">
        <f t="shared" si="1"/>
        <v/>
      </c>
      <c r="B74" s="151"/>
      <c r="C74" s="111" t="str">
        <f t="shared" si="2"/>
        <v/>
      </c>
      <c r="D74" s="169"/>
      <c r="E74" s="111" t="str">
        <f t="shared" si="4"/>
        <v/>
      </c>
    </row>
    <row r="75" spans="1:5" x14ac:dyDescent="0.25">
      <c r="A75" t="str">
        <f t="shared" si="1"/>
        <v/>
      </c>
      <c r="B75" s="151"/>
      <c r="C75" s="111" t="str">
        <f t="shared" si="2"/>
        <v/>
      </c>
      <c r="D75" s="169"/>
      <c r="E75" s="111" t="str">
        <f t="shared" si="4"/>
        <v/>
      </c>
    </row>
    <row r="76" spans="1:5" x14ac:dyDescent="0.25">
      <c r="A76" t="str">
        <f t="shared" ref="A76:A139" si="5">IF(B76="site","Project",IF(B76="","",_xlfn.CONCAT(C76,INDEX(A:E,MATCH(C76,E:E,0),1))))</f>
        <v/>
      </c>
      <c r="B76" s="151"/>
      <c r="C76" s="111" t="str">
        <f t="shared" si="2"/>
        <v/>
      </c>
      <c r="D76" s="169"/>
      <c r="E76" s="111" t="str">
        <f t="shared" si="4"/>
        <v/>
      </c>
    </row>
    <row r="77" spans="1:5" x14ac:dyDescent="0.25">
      <c r="A77" t="str">
        <f t="shared" si="5"/>
        <v/>
      </c>
      <c r="B77" s="151"/>
      <c r="C77" s="111" t="str">
        <f t="shared" si="2"/>
        <v/>
      </c>
      <c r="D77" s="169"/>
      <c r="E77" s="111" t="str">
        <f t="shared" si="4"/>
        <v/>
      </c>
    </row>
    <row r="78" spans="1:5" x14ac:dyDescent="0.25">
      <c r="A78" t="str">
        <f t="shared" si="5"/>
        <v/>
      </c>
      <c r="B78" s="151"/>
      <c r="C78" s="111" t="str">
        <f t="shared" si="2"/>
        <v/>
      </c>
      <c r="D78" s="169"/>
      <c r="E78" s="111" t="str">
        <f t="shared" si="4"/>
        <v/>
      </c>
    </row>
    <row r="79" spans="1:5" x14ac:dyDescent="0.25">
      <c r="A79" t="str">
        <f t="shared" si="5"/>
        <v/>
      </c>
      <c r="B79" s="151"/>
      <c r="C79" s="111" t="str">
        <f t="shared" si="2"/>
        <v/>
      </c>
      <c r="D79" s="169"/>
      <c r="E79" s="111" t="str">
        <f t="shared" si="4"/>
        <v/>
      </c>
    </row>
    <row r="80" spans="1:5" x14ac:dyDescent="0.25">
      <c r="A80" t="str">
        <f t="shared" si="5"/>
        <v/>
      </c>
      <c r="B80" s="151"/>
      <c r="C80" s="111" t="str">
        <f t="shared" ref="C80:C143" si="6">IF(OR(B80="building envelope",B80="space type"),"Enter Building Name",IF(B80="building","Enter Site Name",""))</f>
        <v/>
      </c>
      <c r="D80" s="169"/>
      <c r="E80" s="111" t="str">
        <f t="shared" ref="E80:E143" si="7">IF(B80="building envelope","Enter Building Envelope Asset",IF(B80="building","Enter Building Name",IF(B80="space type","Enter Space Type Name",IF(B80="site","Enter Site Name",""))))</f>
        <v/>
      </c>
    </row>
    <row r="81" spans="1:5" x14ac:dyDescent="0.25">
      <c r="A81" t="str">
        <f t="shared" si="5"/>
        <v/>
      </c>
      <c r="B81" s="151"/>
      <c r="C81" s="111" t="str">
        <f t="shared" si="6"/>
        <v/>
      </c>
      <c r="D81" s="169"/>
      <c r="E81" s="111" t="str">
        <f t="shared" si="7"/>
        <v/>
      </c>
    </row>
    <row r="82" spans="1:5" x14ac:dyDescent="0.25">
      <c r="A82" t="str">
        <f t="shared" si="5"/>
        <v/>
      </c>
      <c r="B82" s="151"/>
      <c r="C82" s="111" t="str">
        <f t="shared" si="6"/>
        <v/>
      </c>
      <c r="D82" s="169"/>
      <c r="E82" s="111" t="str">
        <f t="shared" si="7"/>
        <v/>
      </c>
    </row>
    <row r="83" spans="1:5" x14ac:dyDescent="0.25">
      <c r="A83" t="str">
        <f t="shared" si="5"/>
        <v/>
      </c>
      <c r="B83" s="151"/>
      <c r="C83" s="111" t="str">
        <f t="shared" si="6"/>
        <v/>
      </c>
      <c r="D83" s="169"/>
      <c r="E83" s="111" t="str">
        <f t="shared" si="7"/>
        <v/>
      </c>
    </row>
    <row r="84" spans="1:5" x14ac:dyDescent="0.25">
      <c r="A84" t="str">
        <f t="shared" si="5"/>
        <v/>
      </c>
      <c r="B84" s="151"/>
      <c r="C84" s="111" t="str">
        <f t="shared" si="6"/>
        <v/>
      </c>
      <c r="D84" s="169"/>
      <c r="E84" s="111" t="str">
        <f t="shared" si="7"/>
        <v/>
      </c>
    </row>
    <row r="85" spans="1:5" x14ac:dyDescent="0.25">
      <c r="A85" t="str">
        <f t="shared" si="5"/>
        <v/>
      </c>
      <c r="B85" s="151"/>
      <c r="C85" s="111" t="str">
        <f t="shared" si="6"/>
        <v/>
      </c>
      <c r="D85" s="169"/>
      <c r="E85" s="111" t="str">
        <f t="shared" si="7"/>
        <v/>
      </c>
    </row>
    <row r="86" spans="1:5" x14ac:dyDescent="0.25">
      <c r="A86" t="str">
        <f t="shared" si="5"/>
        <v/>
      </c>
      <c r="B86" s="151"/>
      <c r="C86" s="111" t="str">
        <f t="shared" si="6"/>
        <v/>
      </c>
      <c r="D86" s="169"/>
      <c r="E86" s="111" t="str">
        <f t="shared" si="7"/>
        <v/>
      </c>
    </row>
    <row r="87" spans="1:5" x14ac:dyDescent="0.25">
      <c r="A87" t="str">
        <f t="shared" si="5"/>
        <v/>
      </c>
      <c r="B87" s="151"/>
      <c r="C87" s="111" t="str">
        <f t="shared" si="6"/>
        <v/>
      </c>
      <c r="D87" s="169"/>
      <c r="E87" s="111" t="str">
        <f t="shared" si="7"/>
        <v/>
      </c>
    </row>
    <row r="88" spans="1:5" x14ac:dyDescent="0.25">
      <c r="A88" t="str">
        <f t="shared" si="5"/>
        <v/>
      </c>
      <c r="B88" s="151"/>
      <c r="C88" s="111" t="str">
        <f t="shared" si="6"/>
        <v/>
      </c>
      <c r="D88" s="169"/>
      <c r="E88" s="111" t="str">
        <f t="shared" si="7"/>
        <v/>
      </c>
    </row>
    <row r="89" spans="1:5" x14ac:dyDescent="0.25">
      <c r="A89" t="str">
        <f t="shared" si="5"/>
        <v/>
      </c>
      <c r="B89" s="151"/>
      <c r="C89" s="111" t="str">
        <f t="shared" si="6"/>
        <v/>
      </c>
      <c r="D89" s="169"/>
      <c r="E89" s="111" t="str">
        <f t="shared" si="7"/>
        <v/>
      </c>
    </row>
    <row r="90" spans="1:5" x14ac:dyDescent="0.25">
      <c r="A90" t="str">
        <f t="shared" si="5"/>
        <v/>
      </c>
      <c r="B90" s="151"/>
      <c r="C90" s="111" t="str">
        <f t="shared" si="6"/>
        <v/>
      </c>
      <c r="D90" s="169"/>
      <c r="E90" s="111" t="str">
        <f t="shared" si="7"/>
        <v/>
      </c>
    </row>
    <row r="91" spans="1:5" x14ac:dyDescent="0.25">
      <c r="A91" t="str">
        <f t="shared" si="5"/>
        <v/>
      </c>
      <c r="B91" s="151"/>
      <c r="C91" s="111" t="str">
        <f t="shared" si="6"/>
        <v/>
      </c>
      <c r="D91" s="169"/>
      <c r="E91" s="111" t="str">
        <f t="shared" si="7"/>
        <v/>
      </c>
    </row>
    <row r="92" spans="1:5" x14ac:dyDescent="0.25">
      <c r="A92" t="str">
        <f t="shared" si="5"/>
        <v/>
      </c>
      <c r="B92" s="151"/>
      <c r="C92" s="111" t="str">
        <f t="shared" si="6"/>
        <v/>
      </c>
      <c r="D92" s="169"/>
      <c r="E92" s="111" t="str">
        <f t="shared" si="7"/>
        <v/>
      </c>
    </row>
    <row r="93" spans="1:5" x14ac:dyDescent="0.25">
      <c r="A93" t="str">
        <f t="shared" si="5"/>
        <v/>
      </c>
      <c r="B93" s="151"/>
      <c r="C93" s="111" t="str">
        <f t="shared" si="6"/>
        <v/>
      </c>
      <c r="D93" s="169"/>
      <c r="E93" s="111" t="str">
        <f t="shared" si="7"/>
        <v/>
      </c>
    </row>
    <row r="94" spans="1:5" x14ac:dyDescent="0.25">
      <c r="A94" t="str">
        <f t="shared" si="5"/>
        <v/>
      </c>
      <c r="B94" s="151"/>
      <c r="C94" s="111" t="str">
        <f t="shared" si="6"/>
        <v/>
      </c>
      <c r="D94" s="169"/>
      <c r="E94" s="111" t="str">
        <f t="shared" si="7"/>
        <v/>
      </c>
    </row>
    <row r="95" spans="1:5" x14ac:dyDescent="0.25">
      <c r="A95" t="str">
        <f t="shared" si="5"/>
        <v/>
      </c>
      <c r="B95" s="151"/>
      <c r="C95" s="111" t="str">
        <f t="shared" si="6"/>
        <v/>
      </c>
      <c r="D95" s="169"/>
      <c r="E95" s="111" t="str">
        <f t="shared" si="7"/>
        <v/>
      </c>
    </row>
    <row r="96" spans="1:5" x14ac:dyDescent="0.25">
      <c r="A96" t="str">
        <f t="shared" si="5"/>
        <v/>
      </c>
      <c r="B96" s="151"/>
      <c r="C96" s="111" t="str">
        <f t="shared" si="6"/>
        <v/>
      </c>
      <c r="D96" s="169"/>
      <c r="E96" s="111" t="str">
        <f t="shared" si="7"/>
        <v/>
      </c>
    </row>
    <row r="97" spans="1:5" x14ac:dyDescent="0.25">
      <c r="A97" t="str">
        <f t="shared" si="5"/>
        <v/>
      </c>
      <c r="B97" s="151"/>
      <c r="C97" s="111" t="str">
        <f t="shared" si="6"/>
        <v/>
      </c>
      <c r="D97" s="169"/>
      <c r="E97" s="111" t="str">
        <f t="shared" si="7"/>
        <v/>
      </c>
    </row>
    <row r="98" spans="1:5" x14ac:dyDescent="0.25">
      <c r="A98" t="str">
        <f t="shared" si="5"/>
        <v/>
      </c>
      <c r="B98" s="151"/>
      <c r="C98" s="111" t="str">
        <f t="shared" si="6"/>
        <v/>
      </c>
      <c r="D98" s="169"/>
      <c r="E98" s="111" t="str">
        <f t="shared" si="7"/>
        <v/>
      </c>
    </row>
    <row r="99" spans="1:5" x14ac:dyDescent="0.25">
      <c r="A99" t="str">
        <f t="shared" si="5"/>
        <v/>
      </c>
      <c r="B99" s="151"/>
      <c r="C99" s="111" t="str">
        <f t="shared" si="6"/>
        <v/>
      </c>
      <c r="D99" s="169"/>
      <c r="E99" s="111" t="str">
        <f t="shared" si="7"/>
        <v/>
      </c>
    </row>
    <row r="100" spans="1:5" x14ac:dyDescent="0.25">
      <c r="A100" t="str">
        <f t="shared" si="5"/>
        <v/>
      </c>
      <c r="B100" s="151"/>
      <c r="C100" s="111" t="str">
        <f t="shared" si="6"/>
        <v/>
      </c>
      <c r="D100" s="169"/>
      <c r="E100" s="111" t="str">
        <f t="shared" si="7"/>
        <v/>
      </c>
    </row>
    <row r="101" spans="1:5" x14ac:dyDescent="0.25">
      <c r="A101" t="str">
        <f t="shared" si="5"/>
        <v/>
      </c>
      <c r="B101" s="151"/>
      <c r="C101" s="111" t="str">
        <f t="shared" si="6"/>
        <v/>
      </c>
      <c r="D101" s="169"/>
      <c r="E101" s="111" t="str">
        <f t="shared" si="7"/>
        <v/>
      </c>
    </row>
    <row r="102" spans="1:5" x14ac:dyDescent="0.25">
      <c r="A102" t="str">
        <f t="shared" si="5"/>
        <v/>
      </c>
      <c r="B102" s="151"/>
      <c r="C102" s="111" t="str">
        <f t="shared" si="6"/>
        <v/>
      </c>
      <c r="D102" s="169"/>
      <c r="E102" s="111" t="str">
        <f t="shared" si="7"/>
        <v/>
      </c>
    </row>
    <row r="103" spans="1:5" x14ac:dyDescent="0.25">
      <c r="A103" t="str">
        <f t="shared" si="5"/>
        <v/>
      </c>
      <c r="B103" s="151"/>
      <c r="C103" s="111" t="str">
        <f t="shared" si="6"/>
        <v/>
      </c>
      <c r="D103" s="169"/>
      <c r="E103" s="111" t="str">
        <f t="shared" si="7"/>
        <v/>
      </c>
    </row>
    <row r="104" spans="1:5" x14ac:dyDescent="0.25">
      <c r="A104" t="str">
        <f t="shared" si="5"/>
        <v/>
      </c>
      <c r="B104" s="151"/>
      <c r="C104" s="111" t="str">
        <f t="shared" si="6"/>
        <v/>
      </c>
      <c r="D104" s="169"/>
      <c r="E104" s="111" t="str">
        <f t="shared" si="7"/>
        <v/>
      </c>
    </row>
    <row r="105" spans="1:5" x14ac:dyDescent="0.25">
      <c r="A105" t="str">
        <f t="shared" si="5"/>
        <v/>
      </c>
      <c r="B105" s="151"/>
      <c r="C105" s="111" t="str">
        <f t="shared" si="6"/>
        <v/>
      </c>
      <c r="D105" s="169"/>
      <c r="E105" s="111" t="str">
        <f t="shared" si="7"/>
        <v/>
      </c>
    </row>
    <row r="106" spans="1:5" x14ac:dyDescent="0.25">
      <c r="A106" t="str">
        <f t="shared" si="5"/>
        <v/>
      </c>
      <c r="B106" s="151"/>
      <c r="C106" s="111" t="str">
        <f t="shared" si="6"/>
        <v/>
      </c>
      <c r="D106" s="169"/>
      <c r="E106" s="111" t="str">
        <f t="shared" si="7"/>
        <v/>
      </c>
    </row>
    <row r="107" spans="1:5" x14ac:dyDescent="0.25">
      <c r="A107" t="str">
        <f t="shared" si="5"/>
        <v/>
      </c>
      <c r="B107" s="151"/>
      <c r="C107" s="111" t="str">
        <f t="shared" si="6"/>
        <v/>
      </c>
      <c r="D107" s="169"/>
      <c r="E107" s="111" t="str">
        <f t="shared" si="7"/>
        <v/>
      </c>
    </row>
    <row r="108" spans="1:5" x14ac:dyDescent="0.25">
      <c r="A108" t="str">
        <f t="shared" si="5"/>
        <v/>
      </c>
      <c r="B108" s="151"/>
      <c r="C108" s="111" t="str">
        <f t="shared" si="6"/>
        <v/>
      </c>
      <c r="D108" s="169"/>
      <c r="E108" s="111" t="str">
        <f t="shared" si="7"/>
        <v/>
      </c>
    </row>
    <row r="109" spans="1:5" x14ac:dyDescent="0.25">
      <c r="A109" t="str">
        <f t="shared" si="5"/>
        <v/>
      </c>
      <c r="B109" s="151"/>
      <c r="C109" s="111" t="str">
        <f t="shared" si="6"/>
        <v/>
      </c>
      <c r="D109" s="169"/>
      <c r="E109" s="111" t="str">
        <f t="shared" si="7"/>
        <v/>
      </c>
    </row>
    <row r="110" spans="1:5" x14ac:dyDescent="0.25">
      <c r="A110" t="str">
        <f t="shared" si="5"/>
        <v/>
      </c>
      <c r="B110" s="151"/>
      <c r="C110" s="111" t="str">
        <f t="shared" si="6"/>
        <v/>
      </c>
      <c r="D110" s="169"/>
      <c r="E110" s="111" t="str">
        <f t="shared" si="7"/>
        <v/>
      </c>
    </row>
    <row r="111" spans="1:5" x14ac:dyDescent="0.25">
      <c r="A111" t="str">
        <f t="shared" si="5"/>
        <v/>
      </c>
      <c r="B111" s="151"/>
      <c r="C111" s="111" t="str">
        <f t="shared" si="6"/>
        <v/>
      </c>
      <c r="D111" s="169"/>
      <c r="E111" s="111" t="str">
        <f t="shared" si="7"/>
        <v/>
      </c>
    </row>
    <row r="112" spans="1:5" x14ac:dyDescent="0.25">
      <c r="A112" t="str">
        <f t="shared" si="5"/>
        <v/>
      </c>
      <c r="B112" s="151"/>
      <c r="C112" s="111" t="str">
        <f t="shared" si="6"/>
        <v/>
      </c>
      <c r="D112" s="169"/>
      <c r="E112" s="111" t="str">
        <f t="shared" si="7"/>
        <v/>
      </c>
    </row>
    <row r="113" spans="1:5" x14ac:dyDescent="0.25">
      <c r="A113" t="str">
        <f t="shared" si="5"/>
        <v/>
      </c>
      <c r="B113" s="151"/>
      <c r="C113" s="111" t="str">
        <f t="shared" si="6"/>
        <v/>
      </c>
      <c r="D113" s="169"/>
      <c r="E113" s="111" t="str">
        <f t="shared" si="7"/>
        <v/>
      </c>
    </row>
    <row r="114" spans="1:5" x14ac:dyDescent="0.25">
      <c r="A114" t="str">
        <f t="shared" si="5"/>
        <v/>
      </c>
      <c r="B114" s="151"/>
      <c r="C114" s="111" t="str">
        <f t="shared" si="6"/>
        <v/>
      </c>
      <c r="D114" s="169"/>
      <c r="E114" s="111" t="str">
        <f t="shared" si="7"/>
        <v/>
      </c>
    </row>
    <row r="115" spans="1:5" x14ac:dyDescent="0.25">
      <c r="A115" t="str">
        <f t="shared" si="5"/>
        <v/>
      </c>
      <c r="B115" s="151"/>
      <c r="C115" s="111" t="str">
        <f t="shared" si="6"/>
        <v/>
      </c>
      <c r="D115" s="169"/>
      <c r="E115" s="111" t="str">
        <f t="shared" si="7"/>
        <v/>
      </c>
    </row>
    <row r="116" spans="1:5" x14ac:dyDescent="0.25">
      <c r="A116" t="str">
        <f t="shared" si="5"/>
        <v/>
      </c>
      <c r="B116" s="151"/>
      <c r="C116" s="111" t="str">
        <f t="shared" si="6"/>
        <v/>
      </c>
      <c r="D116" s="169"/>
      <c r="E116" s="111" t="str">
        <f t="shared" si="7"/>
        <v/>
      </c>
    </row>
    <row r="117" spans="1:5" x14ac:dyDescent="0.25">
      <c r="A117" t="str">
        <f t="shared" si="5"/>
        <v/>
      </c>
      <c r="B117" s="151"/>
      <c r="C117" s="111" t="str">
        <f t="shared" si="6"/>
        <v/>
      </c>
      <c r="D117" s="169"/>
      <c r="E117" s="111" t="str">
        <f t="shared" si="7"/>
        <v/>
      </c>
    </row>
    <row r="118" spans="1:5" x14ac:dyDescent="0.25">
      <c r="A118" t="str">
        <f t="shared" si="5"/>
        <v/>
      </c>
      <c r="B118" s="151"/>
      <c r="C118" s="111" t="str">
        <f t="shared" si="6"/>
        <v/>
      </c>
      <c r="D118" s="169"/>
      <c r="E118" s="111" t="str">
        <f t="shared" si="7"/>
        <v/>
      </c>
    </row>
    <row r="119" spans="1:5" x14ac:dyDescent="0.25">
      <c r="A119" t="str">
        <f t="shared" si="5"/>
        <v/>
      </c>
      <c r="B119" s="151"/>
      <c r="C119" s="111" t="str">
        <f t="shared" si="6"/>
        <v/>
      </c>
      <c r="D119" s="169"/>
      <c r="E119" s="111" t="str">
        <f t="shared" si="7"/>
        <v/>
      </c>
    </row>
    <row r="120" spans="1:5" x14ac:dyDescent="0.25">
      <c r="A120" t="str">
        <f t="shared" si="5"/>
        <v/>
      </c>
      <c r="B120" s="151"/>
      <c r="C120" s="111" t="str">
        <f t="shared" si="6"/>
        <v/>
      </c>
      <c r="D120" s="169"/>
      <c r="E120" s="111" t="str">
        <f t="shared" si="7"/>
        <v/>
      </c>
    </row>
    <row r="121" spans="1:5" x14ac:dyDescent="0.25">
      <c r="A121" t="str">
        <f t="shared" si="5"/>
        <v/>
      </c>
      <c r="B121" s="151"/>
      <c r="C121" s="111" t="str">
        <f t="shared" si="6"/>
        <v/>
      </c>
      <c r="D121" s="169"/>
      <c r="E121" s="111" t="str">
        <f t="shared" si="7"/>
        <v/>
      </c>
    </row>
    <row r="122" spans="1:5" x14ac:dyDescent="0.25">
      <c r="A122" t="str">
        <f t="shared" si="5"/>
        <v/>
      </c>
      <c r="B122" s="151"/>
      <c r="C122" s="111" t="str">
        <f t="shared" si="6"/>
        <v/>
      </c>
      <c r="D122" s="169"/>
      <c r="E122" s="111" t="str">
        <f t="shared" si="7"/>
        <v/>
      </c>
    </row>
    <row r="123" spans="1:5" x14ac:dyDescent="0.25">
      <c r="A123" t="str">
        <f t="shared" si="5"/>
        <v/>
      </c>
      <c r="B123" s="151"/>
      <c r="C123" s="111" t="str">
        <f t="shared" si="6"/>
        <v/>
      </c>
      <c r="D123" s="169"/>
      <c r="E123" s="111" t="str">
        <f t="shared" si="7"/>
        <v/>
      </c>
    </row>
    <row r="124" spans="1:5" x14ac:dyDescent="0.25">
      <c r="A124" t="str">
        <f t="shared" si="5"/>
        <v/>
      </c>
      <c r="B124" s="151"/>
      <c r="C124" s="111" t="str">
        <f t="shared" si="6"/>
        <v/>
      </c>
      <c r="D124" s="169"/>
      <c r="E124" s="111" t="str">
        <f t="shared" si="7"/>
        <v/>
      </c>
    </row>
    <row r="125" spans="1:5" x14ac:dyDescent="0.25">
      <c r="A125" t="str">
        <f t="shared" si="5"/>
        <v/>
      </c>
      <c r="B125" s="151"/>
      <c r="C125" s="111" t="str">
        <f t="shared" si="6"/>
        <v/>
      </c>
      <c r="D125" s="169"/>
      <c r="E125" s="111" t="str">
        <f t="shared" si="7"/>
        <v/>
      </c>
    </row>
    <row r="126" spans="1:5" x14ac:dyDescent="0.25">
      <c r="A126" t="str">
        <f t="shared" si="5"/>
        <v/>
      </c>
      <c r="B126" s="151"/>
      <c r="C126" s="111" t="str">
        <f t="shared" si="6"/>
        <v/>
      </c>
      <c r="D126" s="169"/>
      <c r="E126" s="111" t="str">
        <f t="shared" si="7"/>
        <v/>
      </c>
    </row>
    <row r="127" spans="1:5" x14ac:dyDescent="0.25">
      <c r="A127" t="str">
        <f t="shared" si="5"/>
        <v/>
      </c>
      <c r="B127" s="151"/>
      <c r="C127" s="111" t="str">
        <f t="shared" si="6"/>
        <v/>
      </c>
      <c r="D127" s="169"/>
      <c r="E127" s="111" t="str">
        <f t="shared" si="7"/>
        <v/>
      </c>
    </row>
    <row r="128" spans="1:5" x14ac:dyDescent="0.25">
      <c r="A128" t="str">
        <f t="shared" si="5"/>
        <v/>
      </c>
      <c r="B128" s="151"/>
      <c r="C128" s="111" t="str">
        <f t="shared" si="6"/>
        <v/>
      </c>
      <c r="D128" s="169"/>
      <c r="E128" s="111" t="str">
        <f t="shared" si="7"/>
        <v/>
      </c>
    </row>
    <row r="129" spans="1:5" x14ac:dyDescent="0.25">
      <c r="A129" t="str">
        <f t="shared" si="5"/>
        <v/>
      </c>
      <c r="B129" s="151"/>
      <c r="C129" s="111" t="str">
        <f t="shared" si="6"/>
        <v/>
      </c>
      <c r="D129" s="169"/>
      <c r="E129" s="111" t="str">
        <f t="shared" si="7"/>
        <v/>
      </c>
    </row>
    <row r="130" spans="1:5" x14ac:dyDescent="0.25">
      <c r="A130" t="str">
        <f t="shared" si="5"/>
        <v/>
      </c>
      <c r="B130" s="151"/>
      <c r="C130" s="111" t="str">
        <f t="shared" si="6"/>
        <v/>
      </c>
      <c r="D130" s="169"/>
      <c r="E130" s="111" t="str">
        <f t="shared" si="7"/>
        <v/>
      </c>
    </row>
    <row r="131" spans="1:5" x14ac:dyDescent="0.25">
      <c r="A131" t="str">
        <f t="shared" si="5"/>
        <v/>
      </c>
      <c r="B131" s="151"/>
      <c r="C131" s="111" t="str">
        <f t="shared" si="6"/>
        <v/>
      </c>
      <c r="D131" s="169"/>
      <c r="E131" s="111" t="str">
        <f t="shared" si="7"/>
        <v/>
      </c>
    </row>
    <row r="132" spans="1:5" x14ac:dyDescent="0.25">
      <c r="A132" t="str">
        <f t="shared" si="5"/>
        <v/>
      </c>
      <c r="B132" s="151"/>
      <c r="C132" s="111" t="str">
        <f t="shared" si="6"/>
        <v/>
      </c>
      <c r="D132" s="169"/>
      <c r="E132" s="111" t="str">
        <f t="shared" si="7"/>
        <v/>
      </c>
    </row>
    <row r="133" spans="1:5" x14ac:dyDescent="0.25">
      <c r="A133" t="str">
        <f t="shared" si="5"/>
        <v/>
      </c>
      <c r="B133" s="151"/>
      <c r="C133" s="111" t="str">
        <f t="shared" si="6"/>
        <v/>
      </c>
      <c r="D133" s="169"/>
      <c r="E133" s="111" t="str">
        <f t="shared" si="7"/>
        <v/>
      </c>
    </row>
    <row r="134" spans="1:5" x14ac:dyDescent="0.25">
      <c r="A134" t="str">
        <f t="shared" si="5"/>
        <v/>
      </c>
      <c r="B134" s="151"/>
      <c r="C134" s="111" t="str">
        <f t="shared" si="6"/>
        <v/>
      </c>
      <c r="D134" s="169"/>
      <c r="E134" s="111" t="str">
        <f t="shared" si="7"/>
        <v/>
      </c>
    </row>
    <row r="135" spans="1:5" x14ac:dyDescent="0.25">
      <c r="A135" t="str">
        <f t="shared" si="5"/>
        <v/>
      </c>
      <c r="B135" s="151"/>
      <c r="C135" s="111" t="str">
        <f t="shared" si="6"/>
        <v/>
      </c>
      <c r="D135" s="169"/>
      <c r="E135" s="111" t="str">
        <f t="shared" si="7"/>
        <v/>
      </c>
    </row>
    <row r="136" spans="1:5" x14ac:dyDescent="0.25">
      <c r="A136" t="str">
        <f t="shared" si="5"/>
        <v/>
      </c>
      <c r="B136" s="151"/>
      <c r="C136" s="111" t="str">
        <f t="shared" si="6"/>
        <v/>
      </c>
      <c r="D136" s="169"/>
      <c r="E136" s="111" t="str">
        <f t="shared" si="7"/>
        <v/>
      </c>
    </row>
    <row r="137" spans="1:5" x14ac:dyDescent="0.25">
      <c r="A137" t="str">
        <f t="shared" si="5"/>
        <v/>
      </c>
      <c r="B137" s="151"/>
      <c r="C137" s="111" t="str">
        <f t="shared" si="6"/>
        <v/>
      </c>
      <c r="D137" s="169"/>
      <c r="E137" s="111" t="str">
        <f t="shared" si="7"/>
        <v/>
      </c>
    </row>
    <row r="138" spans="1:5" x14ac:dyDescent="0.25">
      <c r="A138" t="str">
        <f t="shared" si="5"/>
        <v/>
      </c>
      <c r="B138" s="151"/>
      <c r="C138" s="111" t="str">
        <f t="shared" si="6"/>
        <v/>
      </c>
      <c r="D138" s="169"/>
      <c r="E138" s="111" t="str">
        <f t="shared" si="7"/>
        <v/>
      </c>
    </row>
    <row r="139" spans="1:5" x14ac:dyDescent="0.25">
      <c r="A139" t="str">
        <f t="shared" si="5"/>
        <v/>
      </c>
      <c r="B139" s="151"/>
      <c r="C139" s="111" t="str">
        <f t="shared" si="6"/>
        <v/>
      </c>
      <c r="D139" s="169"/>
      <c r="E139" s="111" t="str">
        <f t="shared" si="7"/>
        <v/>
      </c>
    </row>
    <row r="140" spans="1:5" x14ac:dyDescent="0.25">
      <c r="A140" t="str">
        <f t="shared" ref="A140:A203" si="8">IF(B140="site","Project",IF(B140="","",_xlfn.CONCAT(C140,INDEX(A:E,MATCH(C140,E:E,0),1))))</f>
        <v/>
      </c>
      <c r="B140" s="151"/>
      <c r="C140" s="111" t="str">
        <f t="shared" si="6"/>
        <v/>
      </c>
      <c r="D140" s="169"/>
      <c r="E140" s="111" t="str">
        <f t="shared" si="7"/>
        <v/>
      </c>
    </row>
    <row r="141" spans="1:5" x14ac:dyDescent="0.25">
      <c r="A141" t="str">
        <f t="shared" si="8"/>
        <v/>
      </c>
      <c r="B141" s="151"/>
      <c r="C141" s="111" t="str">
        <f t="shared" si="6"/>
        <v/>
      </c>
      <c r="D141" s="169"/>
      <c r="E141" s="111" t="str">
        <f t="shared" si="7"/>
        <v/>
      </c>
    </row>
    <row r="142" spans="1:5" x14ac:dyDescent="0.25">
      <c r="A142" t="str">
        <f t="shared" si="8"/>
        <v/>
      </c>
      <c r="B142" s="151"/>
      <c r="C142" s="111" t="str">
        <f t="shared" si="6"/>
        <v/>
      </c>
      <c r="D142" s="169"/>
      <c r="E142" s="111" t="str">
        <f t="shared" si="7"/>
        <v/>
      </c>
    </row>
    <row r="143" spans="1:5" x14ac:dyDescent="0.25">
      <c r="A143" t="str">
        <f t="shared" si="8"/>
        <v/>
      </c>
      <c r="B143" s="151"/>
      <c r="C143" s="111" t="str">
        <f t="shared" si="6"/>
        <v/>
      </c>
      <c r="D143" s="169"/>
      <c r="E143" s="111" t="str">
        <f t="shared" si="7"/>
        <v/>
      </c>
    </row>
    <row r="144" spans="1:5" x14ac:dyDescent="0.25">
      <c r="A144" t="str">
        <f t="shared" si="8"/>
        <v/>
      </c>
      <c r="B144" s="151"/>
      <c r="C144" s="111" t="str">
        <f t="shared" ref="C144:C207" si="9">IF(OR(B144="building envelope",B144="space type"),"Enter Building Name",IF(B144="building","Enter Site Name",""))</f>
        <v/>
      </c>
      <c r="D144" s="169"/>
      <c r="E144" s="111" t="str">
        <f t="shared" ref="E144:E207" si="10">IF(B144="building envelope","Enter Building Envelope Asset",IF(B144="building","Enter Building Name",IF(B144="space type","Enter Space Type Name",IF(B144="site","Enter Site Name",""))))</f>
        <v/>
      </c>
    </row>
    <row r="145" spans="1:5" x14ac:dyDescent="0.25">
      <c r="A145" t="str">
        <f t="shared" si="8"/>
        <v/>
      </c>
      <c r="B145" s="151"/>
      <c r="C145" s="111" t="str">
        <f t="shared" si="9"/>
        <v/>
      </c>
      <c r="D145" s="169"/>
      <c r="E145" s="111" t="str">
        <f t="shared" si="10"/>
        <v/>
      </c>
    </row>
    <row r="146" spans="1:5" x14ac:dyDescent="0.25">
      <c r="A146" t="str">
        <f t="shared" si="8"/>
        <v/>
      </c>
      <c r="B146" s="151"/>
      <c r="C146" s="111" t="str">
        <f t="shared" si="9"/>
        <v/>
      </c>
      <c r="D146" s="169"/>
      <c r="E146" s="111" t="str">
        <f t="shared" si="10"/>
        <v/>
      </c>
    </row>
    <row r="147" spans="1:5" x14ac:dyDescent="0.25">
      <c r="A147" t="str">
        <f t="shared" si="8"/>
        <v/>
      </c>
      <c r="B147" s="151"/>
      <c r="C147" s="111" t="str">
        <f t="shared" si="9"/>
        <v/>
      </c>
      <c r="D147" s="169"/>
      <c r="E147" s="111" t="str">
        <f t="shared" si="10"/>
        <v/>
      </c>
    </row>
    <row r="148" spans="1:5" x14ac:dyDescent="0.25">
      <c r="A148" t="str">
        <f t="shared" si="8"/>
        <v/>
      </c>
      <c r="B148" s="151"/>
      <c r="C148" s="111" t="str">
        <f t="shared" si="9"/>
        <v/>
      </c>
      <c r="D148" s="169"/>
      <c r="E148" s="111" t="str">
        <f t="shared" si="10"/>
        <v/>
      </c>
    </row>
    <row r="149" spans="1:5" x14ac:dyDescent="0.25">
      <c r="A149" t="str">
        <f t="shared" si="8"/>
        <v/>
      </c>
      <c r="B149" s="151"/>
      <c r="C149" s="111" t="str">
        <f t="shared" si="9"/>
        <v/>
      </c>
      <c r="D149" s="169"/>
      <c r="E149" s="111" t="str">
        <f t="shared" si="10"/>
        <v/>
      </c>
    </row>
    <row r="150" spans="1:5" x14ac:dyDescent="0.25">
      <c r="A150" t="str">
        <f t="shared" si="8"/>
        <v/>
      </c>
      <c r="B150" s="151"/>
      <c r="C150" s="111" t="str">
        <f t="shared" si="9"/>
        <v/>
      </c>
      <c r="D150" s="169"/>
      <c r="E150" s="111" t="str">
        <f t="shared" si="10"/>
        <v/>
      </c>
    </row>
    <row r="151" spans="1:5" x14ac:dyDescent="0.25">
      <c r="A151" t="str">
        <f t="shared" si="8"/>
        <v/>
      </c>
      <c r="B151" s="151"/>
      <c r="C151" s="111" t="str">
        <f t="shared" si="9"/>
        <v/>
      </c>
      <c r="D151" s="169"/>
      <c r="E151" s="111" t="str">
        <f t="shared" si="10"/>
        <v/>
      </c>
    </row>
    <row r="152" spans="1:5" x14ac:dyDescent="0.25">
      <c r="A152" t="str">
        <f t="shared" si="8"/>
        <v/>
      </c>
      <c r="B152" s="151"/>
      <c r="C152" s="111" t="str">
        <f t="shared" si="9"/>
        <v/>
      </c>
      <c r="D152" s="169"/>
      <c r="E152" s="111" t="str">
        <f t="shared" si="10"/>
        <v/>
      </c>
    </row>
    <row r="153" spans="1:5" x14ac:dyDescent="0.25">
      <c r="A153" t="str">
        <f t="shared" si="8"/>
        <v/>
      </c>
      <c r="B153" s="151"/>
      <c r="C153" s="111" t="str">
        <f t="shared" si="9"/>
        <v/>
      </c>
      <c r="D153" s="169"/>
      <c r="E153" s="111" t="str">
        <f t="shared" si="10"/>
        <v/>
      </c>
    </row>
    <row r="154" spans="1:5" x14ac:dyDescent="0.25">
      <c r="A154" t="str">
        <f t="shared" si="8"/>
        <v/>
      </c>
      <c r="B154" s="151"/>
      <c r="C154" s="111" t="str">
        <f t="shared" si="9"/>
        <v/>
      </c>
      <c r="D154" s="169"/>
      <c r="E154" s="111" t="str">
        <f t="shared" si="10"/>
        <v/>
      </c>
    </row>
    <row r="155" spans="1:5" x14ac:dyDescent="0.25">
      <c r="A155" t="str">
        <f t="shared" si="8"/>
        <v/>
      </c>
      <c r="B155" s="151"/>
      <c r="C155" s="111" t="str">
        <f t="shared" si="9"/>
        <v/>
      </c>
      <c r="D155" s="169"/>
      <c r="E155" s="111" t="str">
        <f t="shared" si="10"/>
        <v/>
      </c>
    </row>
    <row r="156" spans="1:5" x14ac:dyDescent="0.25">
      <c r="A156" t="str">
        <f t="shared" si="8"/>
        <v/>
      </c>
      <c r="B156" s="151"/>
      <c r="C156" s="111" t="str">
        <f t="shared" si="9"/>
        <v/>
      </c>
      <c r="D156" s="169"/>
      <c r="E156" s="111" t="str">
        <f t="shared" si="10"/>
        <v/>
      </c>
    </row>
    <row r="157" spans="1:5" x14ac:dyDescent="0.25">
      <c r="A157" t="str">
        <f t="shared" si="8"/>
        <v/>
      </c>
      <c r="B157" s="151"/>
      <c r="C157" s="111" t="str">
        <f t="shared" si="9"/>
        <v/>
      </c>
      <c r="D157" s="169"/>
      <c r="E157" s="111" t="str">
        <f t="shared" si="10"/>
        <v/>
      </c>
    </row>
    <row r="158" spans="1:5" x14ac:dyDescent="0.25">
      <c r="A158" t="str">
        <f t="shared" si="8"/>
        <v/>
      </c>
      <c r="B158" s="151"/>
      <c r="C158" s="111" t="str">
        <f t="shared" si="9"/>
        <v/>
      </c>
      <c r="D158" s="169"/>
      <c r="E158" s="111" t="str">
        <f t="shared" si="10"/>
        <v/>
      </c>
    </row>
    <row r="159" spans="1:5" x14ac:dyDescent="0.25">
      <c r="A159" t="str">
        <f t="shared" si="8"/>
        <v/>
      </c>
      <c r="B159" s="151"/>
      <c r="C159" s="111" t="str">
        <f t="shared" si="9"/>
        <v/>
      </c>
      <c r="D159" s="169"/>
      <c r="E159" s="111" t="str">
        <f t="shared" si="10"/>
        <v/>
      </c>
    </row>
    <row r="160" spans="1:5" x14ac:dyDescent="0.25">
      <c r="A160" t="str">
        <f t="shared" si="8"/>
        <v/>
      </c>
      <c r="B160" s="151"/>
      <c r="C160" s="111" t="str">
        <f t="shared" si="9"/>
        <v/>
      </c>
      <c r="D160" s="169"/>
      <c r="E160" s="111" t="str">
        <f t="shared" si="10"/>
        <v/>
      </c>
    </row>
    <row r="161" spans="1:5" x14ac:dyDescent="0.25">
      <c r="A161" t="str">
        <f t="shared" si="8"/>
        <v/>
      </c>
      <c r="B161" s="151"/>
      <c r="C161" s="111" t="str">
        <f t="shared" si="9"/>
        <v/>
      </c>
      <c r="D161" s="169"/>
      <c r="E161" s="111" t="str">
        <f t="shared" si="10"/>
        <v/>
      </c>
    </row>
    <row r="162" spans="1:5" x14ac:dyDescent="0.25">
      <c r="A162" t="str">
        <f t="shared" si="8"/>
        <v/>
      </c>
      <c r="B162" s="151"/>
      <c r="C162" s="111" t="str">
        <f t="shared" si="9"/>
        <v/>
      </c>
      <c r="D162" s="169"/>
      <c r="E162" s="111" t="str">
        <f t="shared" si="10"/>
        <v/>
      </c>
    </row>
    <row r="163" spans="1:5" x14ac:dyDescent="0.25">
      <c r="A163" t="str">
        <f t="shared" si="8"/>
        <v/>
      </c>
      <c r="B163" s="151"/>
      <c r="C163" s="111" t="str">
        <f t="shared" si="9"/>
        <v/>
      </c>
      <c r="D163" s="169"/>
      <c r="E163" s="111" t="str">
        <f t="shared" si="10"/>
        <v/>
      </c>
    </row>
    <row r="164" spans="1:5" x14ac:dyDescent="0.25">
      <c r="A164" t="str">
        <f t="shared" si="8"/>
        <v/>
      </c>
      <c r="B164" s="151"/>
      <c r="C164" s="111" t="str">
        <f t="shared" si="9"/>
        <v/>
      </c>
      <c r="D164" s="169"/>
      <c r="E164" s="111" t="str">
        <f t="shared" si="10"/>
        <v/>
      </c>
    </row>
    <row r="165" spans="1:5" x14ac:dyDescent="0.25">
      <c r="A165" t="str">
        <f t="shared" si="8"/>
        <v/>
      </c>
      <c r="B165" s="151"/>
      <c r="C165" s="111" t="str">
        <f t="shared" si="9"/>
        <v/>
      </c>
      <c r="D165" s="169"/>
      <c r="E165" s="111" t="str">
        <f t="shared" si="10"/>
        <v/>
      </c>
    </row>
    <row r="166" spans="1:5" x14ac:dyDescent="0.25">
      <c r="A166" t="str">
        <f t="shared" si="8"/>
        <v/>
      </c>
      <c r="B166" s="151"/>
      <c r="C166" s="111" t="str">
        <f t="shared" si="9"/>
        <v/>
      </c>
      <c r="D166" s="169"/>
      <c r="E166" s="111" t="str">
        <f t="shared" si="10"/>
        <v/>
      </c>
    </row>
    <row r="167" spans="1:5" x14ac:dyDescent="0.25">
      <c r="A167" t="str">
        <f t="shared" si="8"/>
        <v/>
      </c>
      <c r="B167" s="151"/>
      <c r="C167" s="111" t="str">
        <f t="shared" si="9"/>
        <v/>
      </c>
      <c r="D167" s="169"/>
      <c r="E167" s="111" t="str">
        <f t="shared" si="10"/>
        <v/>
      </c>
    </row>
    <row r="168" spans="1:5" x14ac:dyDescent="0.25">
      <c r="A168" t="str">
        <f t="shared" si="8"/>
        <v/>
      </c>
      <c r="B168" s="151"/>
      <c r="C168" s="111" t="str">
        <f t="shared" si="9"/>
        <v/>
      </c>
      <c r="D168" s="169"/>
      <c r="E168" s="111" t="str">
        <f t="shared" si="10"/>
        <v/>
      </c>
    </row>
    <row r="169" spans="1:5" x14ac:dyDescent="0.25">
      <c r="A169" t="str">
        <f t="shared" si="8"/>
        <v/>
      </c>
      <c r="B169" s="151"/>
      <c r="C169" s="111" t="str">
        <f t="shared" si="9"/>
        <v/>
      </c>
      <c r="D169" s="169"/>
      <c r="E169" s="111" t="str">
        <f t="shared" si="10"/>
        <v/>
      </c>
    </row>
    <row r="170" spans="1:5" x14ac:dyDescent="0.25">
      <c r="A170" t="str">
        <f t="shared" si="8"/>
        <v/>
      </c>
      <c r="B170" s="151"/>
      <c r="C170" s="111" t="str">
        <f t="shared" si="9"/>
        <v/>
      </c>
      <c r="D170" s="169"/>
      <c r="E170" s="111" t="str">
        <f t="shared" si="10"/>
        <v/>
      </c>
    </row>
    <row r="171" spans="1:5" x14ac:dyDescent="0.25">
      <c r="A171" t="str">
        <f t="shared" si="8"/>
        <v/>
      </c>
      <c r="B171" s="151"/>
      <c r="C171" s="111" t="str">
        <f t="shared" si="9"/>
        <v/>
      </c>
      <c r="D171" s="169"/>
      <c r="E171" s="111" t="str">
        <f t="shared" si="10"/>
        <v/>
      </c>
    </row>
    <row r="172" spans="1:5" x14ac:dyDescent="0.25">
      <c r="A172" t="str">
        <f t="shared" si="8"/>
        <v/>
      </c>
      <c r="B172" s="151"/>
      <c r="C172" s="111" t="str">
        <f t="shared" si="9"/>
        <v/>
      </c>
      <c r="D172" s="169"/>
      <c r="E172" s="111" t="str">
        <f t="shared" si="10"/>
        <v/>
      </c>
    </row>
    <row r="173" spans="1:5" x14ac:dyDescent="0.25">
      <c r="A173" t="str">
        <f t="shared" si="8"/>
        <v/>
      </c>
      <c r="B173" s="151"/>
      <c r="C173" s="111" t="str">
        <f t="shared" si="9"/>
        <v/>
      </c>
      <c r="D173" s="169"/>
      <c r="E173" s="111" t="str">
        <f t="shared" si="10"/>
        <v/>
      </c>
    </row>
    <row r="174" spans="1:5" x14ac:dyDescent="0.25">
      <c r="A174" t="str">
        <f t="shared" si="8"/>
        <v/>
      </c>
      <c r="B174" s="151"/>
      <c r="C174" s="111" t="str">
        <f t="shared" si="9"/>
        <v/>
      </c>
      <c r="D174" s="169"/>
      <c r="E174" s="111" t="str">
        <f t="shared" si="10"/>
        <v/>
      </c>
    </row>
    <row r="175" spans="1:5" x14ac:dyDescent="0.25">
      <c r="A175" t="str">
        <f t="shared" si="8"/>
        <v/>
      </c>
      <c r="B175" s="151"/>
      <c r="C175" s="111" t="str">
        <f t="shared" si="9"/>
        <v/>
      </c>
      <c r="D175" s="169"/>
      <c r="E175" s="111" t="str">
        <f t="shared" si="10"/>
        <v/>
      </c>
    </row>
    <row r="176" spans="1:5" x14ac:dyDescent="0.25">
      <c r="A176" t="str">
        <f t="shared" si="8"/>
        <v/>
      </c>
      <c r="B176" s="151"/>
      <c r="C176" s="111" t="str">
        <f t="shared" si="9"/>
        <v/>
      </c>
      <c r="D176" s="169"/>
      <c r="E176" s="111" t="str">
        <f t="shared" si="10"/>
        <v/>
      </c>
    </row>
    <row r="177" spans="1:5" x14ac:dyDescent="0.25">
      <c r="A177" t="str">
        <f t="shared" si="8"/>
        <v/>
      </c>
      <c r="B177" s="151"/>
      <c r="C177" s="111" t="str">
        <f t="shared" si="9"/>
        <v/>
      </c>
      <c r="D177" s="169"/>
      <c r="E177" s="111" t="str">
        <f t="shared" si="10"/>
        <v/>
      </c>
    </row>
    <row r="178" spans="1:5" x14ac:dyDescent="0.25">
      <c r="A178" t="str">
        <f t="shared" si="8"/>
        <v/>
      </c>
      <c r="B178" s="151"/>
      <c r="C178" s="111" t="str">
        <f t="shared" si="9"/>
        <v/>
      </c>
      <c r="D178" s="169"/>
      <c r="E178" s="111" t="str">
        <f t="shared" si="10"/>
        <v/>
      </c>
    </row>
    <row r="179" spans="1:5" x14ac:dyDescent="0.25">
      <c r="A179" t="str">
        <f t="shared" si="8"/>
        <v/>
      </c>
      <c r="B179" s="151"/>
      <c r="C179" s="111" t="str">
        <f t="shared" si="9"/>
        <v/>
      </c>
      <c r="D179" s="169"/>
      <c r="E179" s="111" t="str">
        <f t="shared" si="10"/>
        <v/>
      </c>
    </row>
    <row r="180" spans="1:5" x14ac:dyDescent="0.25">
      <c r="A180" t="str">
        <f t="shared" si="8"/>
        <v/>
      </c>
      <c r="B180" s="151"/>
      <c r="C180" s="111" t="str">
        <f t="shared" si="9"/>
        <v/>
      </c>
      <c r="D180" s="169"/>
      <c r="E180" s="111" t="str">
        <f t="shared" si="10"/>
        <v/>
      </c>
    </row>
    <row r="181" spans="1:5" x14ac:dyDescent="0.25">
      <c r="A181" t="str">
        <f t="shared" si="8"/>
        <v/>
      </c>
      <c r="B181" s="151"/>
      <c r="C181" s="111" t="str">
        <f t="shared" si="9"/>
        <v/>
      </c>
      <c r="D181" s="169"/>
      <c r="E181" s="111" t="str">
        <f t="shared" si="10"/>
        <v/>
      </c>
    </row>
    <row r="182" spans="1:5" x14ac:dyDescent="0.25">
      <c r="A182" t="str">
        <f t="shared" si="8"/>
        <v/>
      </c>
      <c r="B182" s="151"/>
      <c r="C182" s="111" t="str">
        <f t="shared" si="9"/>
        <v/>
      </c>
      <c r="D182" s="169"/>
      <c r="E182" s="111" t="str">
        <f t="shared" si="10"/>
        <v/>
      </c>
    </row>
    <row r="183" spans="1:5" x14ac:dyDescent="0.25">
      <c r="A183" t="str">
        <f t="shared" si="8"/>
        <v/>
      </c>
      <c r="B183" s="151"/>
      <c r="C183" s="111" t="str">
        <f t="shared" si="9"/>
        <v/>
      </c>
      <c r="D183" s="169"/>
      <c r="E183" s="111" t="str">
        <f t="shared" si="10"/>
        <v/>
      </c>
    </row>
    <row r="184" spans="1:5" x14ac:dyDescent="0.25">
      <c r="A184" t="str">
        <f t="shared" si="8"/>
        <v/>
      </c>
      <c r="B184" s="151"/>
      <c r="C184" s="111" t="str">
        <f t="shared" si="9"/>
        <v/>
      </c>
      <c r="D184" s="169"/>
      <c r="E184" s="111" t="str">
        <f t="shared" si="10"/>
        <v/>
      </c>
    </row>
    <row r="185" spans="1:5" x14ac:dyDescent="0.25">
      <c r="A185" t="str">
        <f t="shared" si="8"/>
        <v/>
      </c>
      <c r="B185" s="151"/>
      <c r="C185" s="111" t="str">
        <f t="shared" si="9"/>
        <v/>
      </c>
      <c r="D185" s="169"/>
      <c r="E185" s="111" t="str">
        <f t="shared" si="10"/>
        <v/>
      </c>
    </row>
    <row r="186" spans="1:5" x14ac:dyDescent="0.25">
      <c r="A186" t="str">
        <f t="shared" si="8"/>
        <v/>
      </c>
      <c r="B186" s="151"/>
      <c r="C186" s="111" t="str">
        <f t="shared" si="9"/>
        <v/>
      </c>
      <c r="D186" s="169"/>
      <c r="E186" s="111" t="str">
        <f t="shared" si="10"/>
        <v/>
      </c>
    </row>
    <row r="187" spans="1:5" x14ac:dyDescent="0.25">
      <c r="A187" t="str">
        <f t="shared" si="8"/>
        <v/>
      </c>
      <c r="B187" s="151"/>
      <c r="C187" s="111" t="str">
        <f t="shared" si="9"/>
        <v/>
      </c>
      <c r="D187" s="169"/>
      <c r="E187" s="111" t="str">
        <f t="shared" si="10"/>
        <v/>
      </c>
    </row>
    <row r="188" spans="1:5" x14ac:dyDescent="0.25">
      <c r="A188" t="str">
        <f t="shared" si="8"/>
        <v/>
      </c>
      <c r="B188" s="151"/>
      <c r="C188" s="111" t="str">
        <f t="shared" si="9"/>
        <v/>
      </c>
      <c r="D188" s="169"/>
      <c r="E188" s="111" t="str">
        <f t="shared" si="10"/>
        <v/>
      </c>
    </row>
    <row r="189" spans="1:5" x14ac:dyDescent="0.25">
      <c r="A189" t="str">
        <f t="shared" si="8"/>
        <v/>
      </c>
      <c r="B189" s="151"/>
      <c r="C189" s="111" t="str">
        <f t="shared" si="9"/>
        <v/>
      </c>
      <c r="D189" s="169"/>
      <c r="E189" s="111" t="str">
        <f t="shared" si="10"/>
        <v/>
      </c>
    </row>
    <row r="190" spans="1:5" x14ac:dyDescent="0.25">
      <c r="A190" t="str">
        <f t="shared" si="8"/>
        <v/>
      </c>
      <c r="B190" s="151"/>
      <c r="C190" s="111" t="str">
        <f t="shared" si="9"/>
        <v/>
      </c>
      <c r="D190" s="169"/>
      <c r="E190" s="111" t="str">
        <f t="shared" si="10"/>
        <v/>
      </c>
    </row>
    <row r="191" spans="1:5" x14ac:dyDescent="0.25">
      <c r="A191" t="str">
        <f t="shared" si="8"/>
        <v/>
      </c>
      <c r="B191" s="151"/>
      <c r="C191" s="111" t="str">
        <f t="shared" si="9"/>
        <v/>
      </c>
      <c r="D191" s="169"/>
      <c r="E191" s="111" t="str">
        <f t="shared" si="10"/>
        <v/>
      </c>
    </row>
    <row r="192" spans="1:5" x14ac:dyDescent="0.25">
      <c r="A192" t="str">
        <f t="shared" si="8"/>
        <v/>
      </c>
      <c r="B192" s="151"/>
      <c r="C192" s="111" t="str">
        <f t="shared" si="9"/>
        <v/>
      </c>
      <c r="D192" s="169"/>
      <c r="E192" s="111" t="str">
        <f t="shared" si="10"/>
        <v/>
      </c>
    </row>
    <row r="193" spans="1:5" x14ac:dyDescent="0.25">
      <c r="A193" t="str">
        <f t="shared" si="8"/>
        <v/>
      </c>
      <c r="B193" s="151"/>
      <c r="C193" s="111" t="str">
        <f t="shared" si="9"/>
        <v/>
      </c>
      <c r="D193" s="169"/>
      <c r="E193" s="111" t="str">
        <f t="shared" si="10"/>
        <v/>
      </c>
    </row>
    <row r="194" spans="1:5" x14ac:dyDescent="0.25">
      <c r="A194" t="str">
        <f t="shared" si="8"/>
        <v/>
      </c>
      <c r="B194" s="151"/>
      <c r="C194" s="111" t="str">
        <f t="shared" si="9"/>
        <v/>
      </c>
      <c r="D194" s="169"/>
      <c r="E194" s="111" t="str">
        <f t="shared" si="10"/>
        <v/>
      </c>
    </row>
    <row r="195" spans="1:5" x14ac:dyDescent="0.25">
      <c r="A195" t="str">
        <f t="shared" si="8"/>
        <v/>
      </c>
      <c r="B195" s="151"/>
      <c r="C195" s="111" t="str">
        <f t="shared" si="9"/>
        <v/>
      </c>
      <c r="D195" s="169"/>
      <c r="E195" s="111" t="str">
        <f t="shared" si="10"/>
        <v/>
      </c>
    </row>
    <row r="196" spans="1:5" x14ac:dyDescent="0.25">
      <c r="A196" t="str">
        <f t="shared" si="8"/>
        <v/>
      </c>
      <c r="B196" s="151"/>
      <c r="C196" s="111" t="str">
        <f t="shared" si="9"/>
        <v/>
      </c>
      <c r="D196" s="169"/>
      <c r="E196" s="111" t="str">
        <f t="shared" si="10"/>
        <v/>
      </c>
    </row>
    <row r="197" spans="1:5" x14ac:dyDescent="0.25">
      <c r="A197" t="str">
        <f t="shared" si="8"/>
        <v/>
      </c>
      <c r="B197" s="151"/>
      <c r="C197" s="111" t="str">
        <f t="shared" si="9"/>
        <v/>
      </c>
      <c r="D197" s="169"/>
      <c r="E197" s="111" t="str">
        <f t="shared" si="10"/>
        <v/>
      </c>
    </row>
    <row r="198" spans="1:5" x14ac:dyDescent="0.25">
      <c r="A198" t="str">
        <f t="shared" si="8"/>
        <v/>
      </c>
      <c r="B198" s="151"/>
      <c r="C198" s="111" t="str">
        <f t="shared" si="9"/>
        <v/>
      </c>
      <c r="D198" s="169"/>
      <c r="E198" s="111" t="str">
        <f t="shared" si="10"/>
        <v/>
      </c>
    </row>
    <row r="199" spans="1:5" x14ac:dyDescent="0.25">
      <c r="A199" t="str">
        <f t="shared" si="8"/>
        <v/>
      </c>
      <c r="B199" s="151"/>
      <c r="C199" s="111" t="str">
        <f t="shared" si="9"/>
        <v/>
      </c>
      <c r="D199" s="169"/>
      <c r="E199" s="111" t="str">
        <f t="shared" si="10"/>
        <v/>
      </c>
    </row>
    <row r="200" spans="1:5" x14ac:dyDescent="0.25">
      <c r="A200" t="str">
        <f t="shared" si="8"/>
        <v/>
      </c>
      <c r="B200" s="151"/>
      <c r="C200" s="111" t="str">
        <f t="shared" si="9"/>
        <v/>
      </c>
      <c r="D200" s="169"/>
      <c r="E200" s="111" t="str">
        <f t="shared" si="10"/>
        <v/>
      </c>
    </row>
    <row r="201" spans="1:5" x14ac:dyDescent="0.25">
      <c r="A201" t="str">
        <f t="shared" si="8"/>
        <v/>
      </c>
      <c r="B201" s="151"/>
      <c r="C201" s="111" t="str">
        <f t="shared" si="9"/>
        <v/>
      </c>
      <c r="D201" s="169"/>
      <c r="E201" s="111" t="str">
        <f t="shared" si="10"/>
        <v/>
      </c>
    </row>
    <row r="202" spans="1:5" x14ac:dyDescent="0.25">
      <c r="A202" t="str">
        <f t="shared" si="8"/>
        <v/>
      </c>
      <c r="B202" s="151"/>
      <c r="C202" s="111" t="str">
        <f t="shared" si="9"/>
        <v/>
      </c>
      <c r="D202" s="169"/>
      <c r="E202" s="111" t="str">
        <f t="shared" si="10"/>
        <v/>
      </c>
    </row>
    <row r="203" spans="1:5" x14ac:dyDescent="0.25">
      <c r="A203" t="str">
        <f t="shared" si="8"/>
        <v/>
      </c>
      <c r="B203" s="151"/>
      <c r="C203" s="111" t="str">
        <f t="shared" si="9"/>
        <v/>
      </c>
      <c r="D203" s="169"/>
      <c r="E203" s="111" t="str">
        <f t="shared" si="10"/>
        <v/>
      </c>
    </row>
    <row r="204" spans="1:5" x14ac:dyDescent="0.25">
      <c r="A204" t="str">
        <f t="shared" ref="A204:A267" si="11">IF(B204="site","Project",IF(B204="","",_xlfn.CONCAT(C204,INDEX(A:E,MATCH(C204,E:E,0),1))))</f>
        <v/>
      </c>
      <c r="B204" s="151"/>
      <c r="C204" s="111" t="str">
        <f t="shared" si="9"/>
        <v/>
      </c>
      <c r="D204" s="169"/>
      <c r="E204" s="111" t="str">
        <f t="shared" si="10"/>
        <v/>
      </c>
    </row>
    <row r="205" spans="1:5" x14ac:dyDescent="0.25">
      <c r="A205" t="str">
        <f t="shared" si="11"/>
        <v/>
      </c>
      <c r="B205" s="151"/>
      <c r="C205" s="111" t="str">
        <f t="shared" si="9"/>
        <v/>
      </c>
      <c r="D205" s="169"/>
      <c r="E205" s="111" t="str">
        <f t="shared" si="10"/>
        <v/>
      </c>
    </row>
    <row r="206" spans="1:5" x14ac:dyDescent="0.25">
      <c r="A206" t="str">
        <f t="shared" si="11"/>
        <v/>
      </c>
      <c r="B206" s="151"/>
      <c r="C206" s="111" t="str">
        <f t="shared" si="9"/>
        <v/>
      </c>
      <c r="D206" s="169"/>
      <c r="E206" s="111" t="str">
        <f t="shared" si="10"/>
        <v/>
      </c>
    </row>
    <row r="207" spans="1:5" x14ac:dyDescent="0.25">
      <c r="A207" t="str">
        <f t="shared" si="11"/>
        <v/>
      </c>
      <c r="B207" s="151"/>
      <c r="C207" s="111" t="str">
        <f t="shared" si="9"/>
        <v/>
      </c>
      <c r="D207" s="169"/>
      <c r="E207" s="111" t="str">
        <f t="shared" si="10"/>
        <v/>
      </c>
    </row>
    <row r="208" spans="1:5" x14ac:dyDescent="0.25">
      <c r="A208" t="str">
        <f t="shared" si="11"/>
        <v/>
      </c>
      <c r="B208" s="151"/>
      <c r="C208" s="111" t="str">
        <f t="shared" ref="C208:C271" si="12">IF(OR(B208="building envelope",B208="space type"),"Enter Building Name",IF(B208="building","Enter Site Name",""))</f>
        <v/>
      </c>
      <c r="D208" s="169"/>
      <c r="E208" s="111" t="str">
        <f t="shared" ref="E208:E271" si="13">IF(B208="building envelope","Enter Building Envelope Asset",IF(B208="building","Enter Building Name",IF(B208="space type","Enter Space Type Name",IF(B208="site","Enter Site Name",""))))</f>
        <v/>
      </c>
    </row>
    <row r="209" spans="1:5" x14ac:dyDescent="0.25">
      <c r="A209" t="str">
        <f t="shared" si="11"/>
        <v/>
      </c>
      <c r="B209" s="151"/>
      <c r="C209" s="111" t="str">
        <f t="shared" si="12"/>
        <v/>
      </c>
      <c r="D209" s="169"/>
      <c r="E209" s="111" t="str">
        <f t="shared" si="13"/>
        <v/>
      </c>
    </row>
    <row r="210" spans="1:5" x14ac:dyDescent="0.25">
      <c r="A210" t="str">
        <f t="shared" si="11"/>
        <v/>
      </c>
      <c r="B210" s="151"/>
      <c r="C210" s="111" t="str">
        <f t="shared" si="12"/>
        <v/>
      </c>
      <c r="D210" s="169"/>
      <c r="E210" s="111" t="str">
        <f t="shared" si="13"/>
        <v/>
      </c>
    </row>
    <row r="211" spans="1:5" x14ac:dyDescent="0.25">
      <c r="A211" t="str">
        <f t="shared" si="11"/>
        <v/>
      </c>
      <c r="B211" s="151"/>
      <c r="C211" s="111" t="str">
        <f t="shared" si="12"/>
        <v/>
      </c>
      <c r="D211" s="169"/>
      <c r="E211" s="111" t="str">
        <f t="shared" si="13"/>
        <v/>
      </c>
    </row>
    <row r="212" spans="1:5" x14ac:dyDescent="0.25">
      <c r="A212" t="str">
        <f t="shared" si="11"/>
        <v/>
      </c>
      <c r="B212" s="151"/>
      <c r="C212" s="111" t="str">
        <f t="shared" si="12"/>
        <v/>
      </c>
      <c r="D212" s="169"/>
      <c r="E212" s="111" t="str">
        <f t="shared" si="13"/>
        <v/>
      </c>
    </row>
    <row r="213" spans="1:5" x14ac:dyDescent="0.25">
      <c r="A213" t="str">
        <f t="shared" si="11"/>
        <v/>
      </c>
      <c r="B213" s="151"/>
      <c r="C213" s="111" t="str">
        <f t="shared" si="12"/>
        <v/>
      </c>
      <c r="D213" s="169"/>
      <c r="E213" s="111" t="str">
        <f t="shared" si="13"/>
        <v/>
      </c>
    </row>
    <row r="214" spans="1:5" x14ac:dyDescent="0.25">
      <c r="A214" t="str">
        <f t="shared" si="11"/>
        <v/>
      </c>
      <c r="B214" s="151"/>
      <c r="C214" s="111" t="str">
        <f t="shared" si="12"/>
        <v/>
      </c>
      <c r="D214" s="169"/>
      <c r="E214" s="111" t="str">
        <f t="shared" si="13"/>
        <v/>
      </c>
    </row>
    <row r="215" spans="1:5" x14ac:dyDescent="0.25">
      <c r="A215" t="str">
        <f t="shared" si="11"/>
        <v/>
      </c>
      <c r="B215" s="151"/>
      <c r="C215" s="111" t="str">
        <f t="shared" si="12"/>
        <v/>
      </c>
      <c r="D215" s="169"/>
      <c r="E215" s="111" t="str">
        <f t="shared" si="13"/>
        <v/>
      </c>
    </row>
    <row r="216" spans="1:5" x14ac:dyDescent="0.25">
      <c r="A216" t="str">
        <f t="shared" si="11"/>
        <v/>
      </c>
      <c r="B216" s="151"/>
      <c r="C216" s="111" t="str">
        <f t="shared" si="12"/>
        <v/>
      </c>
      <c r="D216" s="169"/>
      <c r="E216" s="111" t="str">
        <f t="shared" si="13"/>
        <v/>
      </c>
    </row>
    <row r="217" spans="1:5" x14ac:dyDescent="0.25">
      <c r="A217" t="str">
        <f t="shared" si="11"/>
        <v/>
      </c>
      <c r="B217" s="151"/>
      <c r="C217" s="111" t="str">
        <f t="shared" si="12"/>
        <v/>
      </c>
      <c r="D217" s="169"/>
      <c r="E217" s="111" t="str">
        <f t="shared" si="13"/>
        <v/>
      </c>
    </row>
    <row r="218" spans="1:5" x14ac:dyDescent="0.25">
      <c r="A218" t="str">
        <f t="shared" si="11"/>
        <v/>
      </c>
      <c r="B218" s="151"/>
      <c r="C218" s="111" t="str">
        <f t="shared" si="12"/>
        <v/>
      </c>
      <c r="D218" s="169"/>
      <c r="E218" s="111" t="str">
        <f t="shared" si="13"/>
        <v/>
      </c>
    </row>
    <row r="219" spans="1:5" x14ac:dyDescent="0.25">
      <c r="A219" t="str">
        <f t="shared" si="11"/>
        <v/>
      </c>
      <c r="B219" s="151"/>
      <c r="C219" s="111" t="str">
        <f t="shared" si="12"/>
        <v/>
      </c>
      <c r="D219" s="169"/>
      <c r="E219" s="111" t="str">
        <f t="shared" si="13"/>
        <v/>
      </c>
    </row>
    <row r="220" spans="1:5" x14ac:dyDescent="0.25">
      <c r="A220" t="str">
        <f t="shared" si="11"/>
        <v/>
      </c>
      <c r="B220" s="151"/>
      <c r="C220" s="111" t="str">
        <f t="shared" si="12"/>
        <v/>
      </c>
      <c r="D220" s="169"/>
      <c r="E220" s="111" t="str">
        <f t="shared" si="13"/>
        <v/>
      </c>
    </row>
    <row r="221" spans="1:5" x14ac:dyDescent="0.25">
      <c r="A221" t="str">
        <f t="shared" si="11"/>
        <v/>
      </c>
      <c r="B221" s="151"/>
      <c r="C221" s="111" t="str">
        <f t="shared" si="12"/>
        <v/>
      </c>
      <c r="D221" s="169"/>
      <c r="E221" s="111" t="str">
        <f t="shared" si="13"/>
        <v/>
      </c>
    </row>
    <row r="222" spans="1:5" x14ac:dyDescent="0.25">
      <c r="A222" t="str">
        <f t="shared" si="11"/>
        <v/>
      </c>
      <c r="B222" s="151"/>
      <c r="C222" s="111" t="str">
        <f t="shared" si="12"/>
        <v/>
      </c>
      <c r="D222" s="169"/>
      <c r="E222" s="111" t="str">
        <f t="shared" si="13"/>
        <v/>
      </c>
    </row>
    <row r="223" spans="1:5" x14ac:dyDescent="0.25">
      <c r="A223" t="str">
        <f t="shared" si="11"/>
        <v/>
      </c>
      <c r="B223" s="151"/>
      <c r="C223" s="111" t="str">
        <f t="shared" si="12"/>
        <v/>
      </c>
      <c r="D223" s="169"/>
      <c r="E223" s="111" t="str">
        <f t="shared" si="13"/>
        <v/>
      </c>
    </row>
    <row r="224" spans="1:5" x14ac:dyDescent="0.25">
      <c r="A224" t="str">
        <f t="shared" si="11"/>
        <v/>
      </c>
      <c r="B224" s="151"/>
      <c r="C224" s="111" t="str">
        <f t="shared" si="12"/>
        <v/>
      </c>
      <c r="D224" s="169"/>
      <c r="E224" s="111" t="str">
        <f t="shared" si="13"/>
        <v/>
      </c>
    </row>
    <row r="225" spans="1:5" x14ac:dyDescent="0.25">
      <c r="A225" t="str">
        <f t="shared" si="11"/>
        <v/>
      </c>
      <c r="B225" s="151"/>
      <c r="C225" s="111" t="str">
        <f t="shared" si="12"/>
        <v/>
      </c>
      <c r="D225" s="169"/>
      <c r="E225" s="111" t="str">
        <f t="shared" si="13"/>
        <v/>
      </c>
    </row>
    <row r="226" spans="1:5" x14ac:dyDescent="0.25">
      <c r="A226" t="str">
        <f t="shared" si="11"/>
        <v/>
      </c>
      <c r="B226" s="151"/>
      <c r="C226" s="111" t="str">
        <f t="shared" si="12"/>
        <v/>
      </c>
      <c r="D226" s="169"/>
      <c r="E226" s="111" t="str">
        <f t="shared" si="13"/>
        <v/>
      </c>
    </row>
    <row r="227" spans="1:5" x14ac:dyDescent="0.25">
      <c r="A227" t="str">
        <f t="shared" si="11"/>
        <v/>
      </c>
      <c r="B227" s="151"/>
      <c r="C227" s="111" t="str">
        <f t="shared" si="12"/>
        <v/>
      </c>
      <c r="D227" s="169"/>
      <c r="E227" s="111" t="str">
        <f t="shared" si="13"/>
        <v/>
      </c>
    </row>
    <row r="228" spans="1:5" x14ac:dyDescent="0.25">
      <c r="A228" t="str">
        <f t="shared" si="11"/>
        <v/>
      </c>
      <c r="B228" s="151"/>
      <c r="C228" s="111" t="str">
        <f t="shared" si="12"/>
        <v/>
      </c>
      <c r="D228" s="169"/>
      <c r="E228" s="111" t="str">
        <f t="shared" si="13"/>
        <v/>
      </c>
    </row>
    <row r="229" spans="1:5" x14ac:dyDescent="0.25">
      <c r="A229" t="str">
        <f t="shared" si="11"/>
        <v/>
      </c>
      <c r="B229" s="151"/>
      <c r="C229" s="111" t="str">
        <f t="shared" si="12"/>
        <v/>
      </c>
      <c r="D229" s="169"/>
      <c r="E229" s="111" t="str">
        <f t="shared" si="13"/>
        <v/>
      </c>
    </row>
    <row r="230" spans="1:5" x14ac:dyDescent="0.25">
      <c r="A230" t="str">
        <f t="shared" si="11"/>
        <v/>
      </c>
      <c r="B230" s="151"/>
      <c r="C230" s="111" t="str">
        <f t="shared" si="12"/>
        <v/>
      </c>
      <c r="D230" s="169"/>
      <c r="E230" s="111" t="str">
        <f t="shared" si="13"/>
        <v/>
      </c>
    </row>
    <row r="231" spans="1:5" x14ac:dyDescent="0.25">
      <c r="A231" t="str">
        <f t="shared" si="11"/>
        <v/>
      </c>
      <c r="B231" s="151"/>
      <c r="C231" s="111" t="str">
        <f t="shared" si="12"/>
        <v/>
      </c>
      <c r="D231" s="169"/>
      <c r="E231" s="111" t="str">
        <f t="shared" si="13"/>
        <v/>
      </c>
    </row>
    <row r="232" spans="1:5" x14ac:dyDescent="0.25">
      <c r="A232" t="str">
        <f t="shared" si="11"/>
        <v/>
      </c>
      <c r="B232" s="151"/>
      <c r="C232" s="111" t="str">
        <f t="shared" si="12"/>
        <v/>
      </c>
      <c r="D232" s="169"/>
      <c r="E232" s="111" t="str">
        <f t="shared" si="13"/>
        <v/>
      </c>
    </row>
    <row r="233" spans="1:5" x14ac:dyDescent="0.25">
      <c r="A233" t="str">
        <f t="shared" si="11"/>
        <v/>
      </c>
      <c r="B233" s="151"/>
      <c r="C233" s="111" t="str">
        <f t="shared" si="12"/>
        <v/>
      </c>
      <c r="D233" s="169"/>
      <c r="E233" s="111" t="str">
        <f t="shared" si="13"/>
        <v/>
      </c>
    </row>
    <row r="234" spans="1:5" x14ac:dyDescent="0.25">
      <c r="A234" t="str">
        <f t="shared" si="11"/>
        <v/>
      </c>
      <c r="B234" s="151"/>
      <c r="C234" s="111" t="str">
        <f t="shared" si="12"/>
        <v/>
      </c>
      <c r="D234" s="169"/>
      <c r="E234" s="111" t="str">
        <f t="shared" si="13"/>
        <v/>
      </c>
    </row>
    <row r="235" spans="1:5" x14ac:dyDescent="0.25">
      <c r="A235" t="str">
        <f t="shared" si="11"/>
        <v/>
      </c>
      <c r="B235" s="151"/>
      <c r="C235" s="111" t="str">
        <f t="shared" si="12"/>
        <v/>
      </c>
      <c r="D235" s="169"/>
      <c r="E235" s="111" t="str">
        <f t="shared" si="13"/>
        <v/>
      </c>
    </row>
    <row r="236" spans="1:5" x14ac:dyDescent="0.25">
      <c r="A236" t="str">
        <f t="shared" si="11"/>
        <v/>
      </c>
      <c r="B236" s="151"/>
      <c r="C236" s="111" t="str">
        <f t="shared" si="12"/>
        <v/>
      </c>
      <c r="D236" s="169"/>
      <c r="E236" s="111" t="str">
        <f t="shared" si="13"/>
        <v/>
      </c>
    </row>
    <row r="237" spans="1:5" x14ac:dyDescent="0.25">
      <c r="A237" t="str">
        <f t="shared" si="11"/>
        <v/>
      </c>
      <c r="B237" s="151"/>
      <c r="C237" s="111" t="str">
        <f t="shared" si="12"/>
        <v/>
      </c>
      <c r="D237" s="169"/>
      <c r="E237" s="111" t="str">
        <f t="shared" si="13"/>
        <v/>
      </c>
    </row>
    <row r="238" spans="1:5" x14ac:dyDescent="0.25">
      <c r="A238" t="str">
        <f t="shared" si="11"/>
        <v/>
      </c>
      <c r="B238" s="151"/>
      <c r="C238" s="111" t="str">
        <f t="shared" si="12"/>
        <v/>
      </c>
      <c r="D238" s="169"/>
      <c r="E238" s="111" t="str">
        <f t="shared" si="13"/>
        <v/>
      </c>
    </row>
    <row r="239" spans="1:5" x14ac:dyDescent="0.25">
      <c r="A239" t="str">
        <f t="shared" si="11"/>
        <v/>
      </c>
      <c r="B239" s="151"/>
      <c r="C239" s="111" t="str">
        <f t="shared" si="12"/>
        <v/>
      </c>
      <c r="D239" s="169"/>
      <c r="E239" s="111" t="str">
        <f t="shared" si="13"/>
        <v/>
      </c>
    </row>
    <row r="240" spans="1:5" x14ac:dyDescent="0.25">
      <c r="A240" t="str">
        <f t="shared" si="11"/>
        <v/>
      </c>
      <c r="B240" s="151"/>
      <c r="C240" s="111" t="str">
        <f t="shared" si="12"/>
        <v/>
      </c>
      <c r="D240" s="169"/>
      <c r="E240" s="111" t="str">
        <f t="shared" si="13"/>
        <v/>
      </c>
    </row>
    <row r="241" spans="1:5" x14ac:dyDescent="0.25">
      <c r="A241" t="str">
        <f t="shared" si="11"/>
        <v/>
      </c>
      <c r="B241" s="151"/>
      <c r="C241" s="111" t="str">
        <f t="shared" si="12"/>
        <v/>
      </c>
      <c r="D241" s="169"/>
      <c r="E241" s="111" t="str">
        <f t="shared" si="13"/>
        <v/>
      </c>
    </row>
    <row r="242" spans="1:5" x14ac:dyDescent="0.25">
      <c r="A242" t="str">
        <f t="shared" si="11"/>
        <v/>
      </c>
      <c r="B242" s="151"/>
      <c r="C242" s="111" t="str">
        <f t="shared" si="12"/>
        <v/>
      </c>
      <c r="D242" s="169"/>
      <c r="E242" s="111" t="str">
        <f t="shared" si="13"/>
        <v/>
      </c>
    </row>
    <row r="243" spans="1:5" x14ac:dyDescent="0.25">
      <c r="A243" t="str">
        <f t="shared" si="11"/>
        <v/>
      </c>
      <c r="B243" s="151"/>
      <c r="C243" s="111" t="str">
        <f t="shared" si="12"/>
        <v/>
      </c>
      <c r="D243" s="169"/>
      <c r="E243" s="111" t="str">
        <f t="shared" si="13"/>
        <v/>
      </c>
    </row>
    <row r="244" spans="1:5" x14ac:dyDescent="0.25">
      <c r="A244" t="str">
        <f t="shared" si="11"/>
        <v/>
      </c>
      <c r="B244" s="151"/>
      <c r="C244" s="111" t="str">
        <f t="shared" si="12"/>
        <v/>
      </c>
      <c r="D244" s="169"/>
      <c r="E244" s="111" t="str">
        <f t="shared" si="13"/>
        <v/>
      </c>
    </row>
    <row r="245" spans="1:5" x14ac:dyDescent="0.25">
      <c r="A245" t="str">
        <f t="shared" si="11"/>
        <v/>
      </c>
      <c r="B245" s="151"/>
      <c r="C245" s="111" t="str">
        <f t="shared" si="12"/>
        <v/>
      </c>
      <c r="D245" s="169"/>
      <c r="E245" s="111" t="str">
        <f t="shared" si="13"/>
        <v/>
      </c>
    </row>
    <row r="246" spans="1:5" x14ac:dyDescent="0.25">
      <c r="A246" t="str">
        <f t="shared" si="11"/>
        <v/>
      </c>
      <c r="B246" s="151"/>
      <c r="C246" s="111" t="str">
        <f t="shared" si="12"/>
        <v/>
      </c>
      <c r="D246" s="169"/>
      <c r="E246" s="111" t="str">
        <f t="shared" si="13"/>
        <v/>
      </c>
    </row>
    <row r="247" spans="1:5" x14ac:dyDescent="0.25">
      <c r="A247" t="str">
        <f t="shared" si="11"/>
        <v/>
      </c>
      <c r="B247" s="151"/>
      <c r="C247" s="111" t="str">
        <f t="shared" si="12"/>
        <v/>
      </c>
      <c r="D247" s="169"/>
      <c r="E247" s="111" t="str">
        <f t="shared" si="13"/>
        <v/>
      </c>
    </row>
    <row r="248" spans="1:5" x14ac:dyDescent="0.25">
      <c r="A248" t="str">
        <f t="shared" si="11"/>
        <v/>
      </c>
      <c r="B248" s="151"/>
      <c r="C248" s="111" t="str">
        <f t="shared" si="12"/>
        <v/>
      </c>
      <c r="D248" s="169"/>
      <c r="E248" s="111" t="str">
        <f t="shared" si="13"/>
        <v/>
      </c>
    </row>
    <row r="249" spans="1:5" x14ac:dyDescent="0.25">
      <c r="A249" t="str">
        <f t="shared" si="11"/>
        <v/>
      </c>
      <c r="B249" s="151"/>
      <c r="C249" s="111" t="str">
        <f t="shared" si="12"/>
        <v/>
      </c>
      <c r="D249" s="169"/>
      <c r="E249" s="111" t="str">
        <f t="shared" si="13"/>
        <v/>
      </c>
    </row>
    <row r="250" spans="1:5" x14ac:dyDescent="0.25">
      <c r="A250" t="str">
        <f t="shared" si="11"/>
        <v/>
      </c>
      <c r="B250" s="151"/>
      <c r="C250" s="111" t="str">
        <f t="shared" si="12"/>
        <v/>
      </c>
      <c r="D250" s="169"/>
      <c r="E250" s="111" t="str">
        <f t="shared" si="13"/>
        <v/>
      </c>
    </row>
    <row r="251" spans="1:5" x14ac:dyDescent="0.25">
      <c r="A251" t="str">
        <f t="shared" si="11"/>
        <v/>
      </c>
      <c r="B251" s="151"/>
      <c r="C251" s="111" t="str">
        <f t="shared" si="12"/>
        <v/>
      </c>
      <c r="D251" s="169"/>
      <c r="E251" s="111" t="str">
        <f t="shared" si="13"/>
        <v/>
      </c>
    </row>
    <row r="252" spans="1:5" x14ac:dyDescent="0.25">
      <c r="A252" t="str">
        <f t="shared" si="11"/>
        <v/>
      </c>
      <c r="B252" s="151"/>
      <c r="C252" s="111" t="str">
        <f t="shared" si="12"/>
        <v/>
      </c>
      <c r="D252" s="169"/>
      <c r="E252" s="111" t="str">
        <f t="shared" si="13"/>
        <v/>
      </c>
    </row>
    <row r="253" spans="1:5" x14ac:dyDescent="0.25">
      <c r="A253" t="str">
        <f t="shared" si="11"/>
        <v/>
      </c>
      <c r="B253" s="151"/>
      <c r="C253" s="111" t="str">
        <f t="shared" si="12"/>
        <v/>
      </c>
      <c r="D253" s="169"/>
      <c r="E253" s="111" t="str">
        <f t="shared" si="13"/>
        <v/>
      </c>
    </row>
    <row r="254" spans="1:5" x14ac:dyDescent="0.25">
      <c r="A254" t="str">
        <f t="shared" si="11"/>
        <v/>
      </c>
      <c r="B254" s="151"/>
      <c r="C254" s="111" t="str">
        <f t="shared" si="12"/>
        <v/>
      </c>
      <c r="D254" s="169"/>
      <c r="E254" s="111" t="str">
        <f t="shared" si="13"/>
        <v/>
      </c>
    </row>
    <row r="255" spans="1:5" x14ac:dyDescent="0.25">
      <c r="A255" t="str">
        <f t="shared" si="11"/>
        <v/>
      </c>
      <c r="B255" s="151"/>
      <c r="C255" s="111" t="str">
        <f t="shared" si="12"/>
        <v/>
      </c>
      <c r="D255" s="169"/>
      <c r="E255" s="111" t="str">
        <f t="shared" si="13"/>
        <v/>
      </c>
    </row>
    <row r="256" spans="1:5" x14ac:dyDescent="0.25">
      <c r="A256" t="str">
        <f t="shared" si="11"/>
        <v/>
      </c>
      <c r="B256" s="151"/>
      <c r="C256" s="111" t="str">
        <f t="shared" si="12"/>
        <v/>
      </c>
      <c r="D256" s="169"/>
      <c r="E256" s="111" t="str">
        <f t="shared" si="13"/>
        <v/>
      </c>
    </row>
    <row r="257" spans="1:5" x14ac:dyDescent="0.25">
      <c r="A257" t="str">
        <f t="shared" si="11"/>
        <v/>
      </c>
      <c r="B257" s="151"/>
      <c r="C257" s="111" t="str">
        <f t="shared" si="12"/>
        <v/>
      </c>
      <c r="D257" s="169"/>
      <c r="E257" s="111" t="str">
        <f t="shared" si="13"/>
        <v/>
      </c>
    </row>
    <row r="258" spans="1:5" x14ac:dyDescent="0.25">
      <c r="A258" t="str">
        <f t="shared" si="11"/>
        <v/>
      </c>
      <c r="B258" s="151"/>
      <c r="C258" s="111" t="str">
        <f t="shared" si="12"/>
        <v/>
      </c>
      <c r="D258" s="169"/>
      <c r="E258" s="111" t="str">
        <f t="shared" si="13"/>
        <v/>
      </c>
    </row>
    <row r="259" spans="1:5" x14ac:dyDescent="0.25">
      <c r="A259" t="str">
        <f t="shared" si="11"/>
        <v/>
      </c>
      <c r="B259" s="151"/>
      <c r="C259" s="111" t="str">
        <f t="shared" si="12"/>
        <v/>
      </c>
      <c r="D259" s="169"/>
      <c r="E259" s="111" t="str">
        <f t="shared" si="13"/>
        <v/>
      </c>
    </row>
    <row r="260" spans="1:5" x14ac:dyDescent="0.25">
      <c r="A260" t="str">
        <f t="shared" si="11"/>
        <v/>
      </c>
      <c r="B260" s="151"/>
      <c r="C260" s="111" t="str">
        <f t="shared" si="12"/>
        <v/>
      </c>
      <c r="D260" s="169"/>
      <c r="E260" s="111" t="str">
        <f t="shared" si="13"/>
        <v/>
      </c>
    </row>
    <row r="261" spans="1:5" x14ac:dyDescent="0.25">
      <c r="A261" t="str">
        <f t="shared" si="11"/>
        <v/>
      </c>
      <c r="B261" s="151"/>
      <c r="C261" s="111" t="str">
        <f t="shared" si="12"/>
        <v/>
      </c>
      <c r="D261" s="169"/>
      <c r="E261" s="111" t="str">
        <f t="shared" si="13"/>
        <v/>
      </c>
    </row>
    <row r="262" spans="1:5" x14ac:dyDescent="0.25">
      <c r="A262" t="str">
        <f t="shared" si="11"/>
        <v/>
      </c>
      <c r="B262" s="151"/>
      <c r="C262" s="111" t="str">
        <f t="shared" si="12"/>
        <v/>
      </c>
      <c r="D262" s="169"/>
      <c r="E262" s="111" t="str">
        <f t="shared" si="13"/>
        <v/>
      </c>
    </row>
    <row r="263" spans="1:5" x14ac:dyDescent="0.25">
      <c r="A263" t="str">
        <f t="shared" si="11"/>
        <v/>
      </c>
      <c r="B263" s="151"/>
      <c r="C263" s="111" t="str">
        <f t="shared" si="12"/>
        <v/>
      </c>
      <c r="D263" s="169"/>
      <c r="E263" s="111" t="str">
        <f t="shared" si="13"/>
        <v/>
      </c>
    </row>
    <row r="264" spans="1:5" x14ac:dyDescent="0.25">
      <c r="A264" t="str">
        <f t="shared" si="11"/>
        <v/>
      </c>
      <c r="B264" s="151"/>
      <c r="C264" s="111" t="str">
        <f t="shared" si="12"/>
        <v/>
      </c>
      <c r="D264" s="169"/>
      <c r="E264" s="111" t="str">
        <f t="shared" si="13"/>
        <v/>
      </c>
    </row>
    <row r="265" spans="1:5" x14ac:dyDescent="0.25">
      <c r="A265" t="str">
        <f t="shared" si="11"/>
        <v/>
      </c>
      <c r="B265" s="151"/>
      <c r="C265" s="111" t="str">
        <f t="shared" si="12"/>
        <v/>
      </c>
      <c r="D265" s="169"/>
      <c r="E265" s="111" t="str">
        <f t="shared" si="13"/>
        <v/>
      </c>
    </row>
    <row r="266" spans="1:5" x14ac:dyDescent="0.25">
      <c r="A266" t="str">
        <f t="shared" si="11"/>
        <v/>
      </c>
      <c r="B266" s="151"/>
      <c r="C266" s="111" t="str">
        <f t="shared" si="12"/>
        <v/>
      </c>
      <c r="D266" s="169"/>
      <c r="E266" s="111" t="str">
        <f t="shared" si="13"/>
        <v/>
      </c>
    </row>
    <row r="267" spans="1:5" x14ac:dyDescent="0.25">
      <c r="A267" t="str">
        <f t="shared" si="11"/>
        <v/>
      </c>
      <c r="B267" s="151"/>
      <c r="C267" s="111" t="str">
        <f t="shared" si="12"/>
        <v/>
      </c>
      <c r="D267" s="169"/>
      <c r="E267" s="111" t="str">
        <f t="shared" si="13"/>
        <v/>
      </c>
    </row>
    <row r="268" spans="1:5" x14ac:dyDescent="0.25">
      <c r="A268" t="str">
        <f t="shared" ref="A268:A331" si="14">IF(B268="site","Project",IF(B268="","",_xlfn.CONCAT(C268,INDEX(A:E,MATCH(C268,E:E,0),1))))</f>
        <v/>
      </c>
      <c r="B268" s="151"/>
      <c r="C268" s="111" t="str">
        <f t="shared" si="12"/>
        <v/>
      </c>
      <c r="D268" s="169"/>
      <c r="E268" s="111" t="str">
        <f t="shared" si="13"/>
        <v/>
      </c>
    </row>
    <row r="269" spans="1:5" x14ac:dyDescent="0.25">
      <c r="A269" t="str">
        <f t="shared" si="14"/>
        <v/>
      </c>
      <c r="B269" s="151"/>
      <c r="C269" s="111" t="str">
        <f t="shared" si="12"/>
        <v/>
      </c>
      <c r="D269" s="169"/>
      <c r="E269" s="111" t="str">
        <f t="shared" si="13"/>
        <v/>
      </c>
    </row>
    <row r="270" spans="1:5" x14ac:dyDescent="0.25">
      <c r="A270" t="str">
        <f t="shared" si="14"/>
        <v/>
      </c>
      <c r="B270" s="151"/>
      <c r="C270" s="111" t="str">
        <f t="shared" si="12"/>
        <v/>
      </c>
      <c r="D270" s="169"/>
      <c r="E270" s="111" t="str">
        <f t="shared" si="13"/>
        <v/>
      </c>
    </row>
    <row r="271" spans="1:5" x14ac:dyDescent="0.25">
      <c r="A271" t="str">
        <f t="shared" si="14"/>
        <v/>
      </c>
      <c r="B271" s="151"/>
      <c r="C271" s="111" t="str">
        <f t="shared" si="12"/>
        <v/>
      </c>
      <c r="D271" s="169"/>
      <c r="E271" s="111" t="str">
        <f t="shared" si="13"/>
        <v/>
      </c>
    </row>
    <row r="272" spans="1:5" x14ac:dyDescent="0.25">
      <c r="A272" t="str">
        <f t="shared" si="14"/>
        <v/>
      </c>
      <c r="B272" s="151"/>
      <c r="C272" s="111" t="str">
        <f t="shared" ref="C272:C335" si="15">IF(OR(B272="building envelope",B272="space type"),"Enter Building Name",IF(B272="building","Enter Site Name",""))</f>
        <v/>
      </c>
      <c r="D272" s="169"/>
      <c r="E272" s="111" t="str">
        <f t="shared" ref="E272:E335" si="16">IF(B272="building envelope","Enter Building Envelope Asset",IF(B272="building","Enter Building Name",IF(B272="space type","Enter Space Type Name",IF(B272="site","Enter Site Name",""))))</f>
        <v/>
      </c>
    </row>
    <row r="273" spans="1:5" x14ac:dyDescent="0.25">
      <c r="A273" t="str">
        <f t="shared" si="14"/>
        <v/>
      </c>
      <c r="B273" s="151"/>
      <c r="C273" s="111" t="str">
        <f t="shared" si="15"/>
        <v/>
      </c>
      <c r="D273" s="169"/>
      <c r="E273" s="111" t="str">
        <f t="shared" si="16"/>
        <v/>
      </c>
    </row>
    <row r="274" spans="1:5" x14ac:dyDescent="0.25">
      <c r="A274" t="str">
        <f t="shared" si="14"/>
        <v/>
      </c>
      <c r="B274" s="151"/>
      <c r="C274" s="111" t="str">
        <f t="shared" si="15"/>
        <v/>
      </c>
      <c r="D274" s="169"/>
      <c r="E274" s="111" t="str">
        <f t="shared" si="16"/>
        <v/>
      </c>
    </row>
    <row r="275" spans="1:5" x14ac:dyDescent="0.25">
      <c r="A275" t="str">
        <f t="shared" si="14"/>
        <v/>
      </c>
      <c r="B275" s="151"/>
      <c r="C275" s="111" t="str">
        <f t="shared" si="15"/>
        <v/>
      </c>
      <c r="D275" s="169"/>
      <c r="E275" s="111" t="str">
        <f t="shared" si="16"/>
        <v/>
      </c>
    </row>
    <row r="276" spans="1:5" x14ac:dyDescent="0.25">
      <c r="A276" t="str">
        <f t="shared" si="14"/>
        <v/>
      </c>
      <c r="B276" s="151"/>
      <c r="C276" s="111" t="str">
        <f t="shared" si="15"/>
        <v/>
      </c>
      <c r="D276" s="169"/>
      <c r="E276" s="111" t="str">
        <f t="shared" si="16"/>
        <v/>
      </c>
    </row>
    <row r="277" spans="1:5" x14ac:dyDescent="0.25">
      <c r="A277" t="str">
        <f t="shared" si="14"/>
        <v/>
      </c>
      <c r="B277" s="151"/>
      <c r="C277" s="111" t="str">
        <f t="shared" si="15"/>
        <v/>
      </c>
      <c r="D277" s="169"/>
      <c r="E277" s="111" t="str">
        <f t="shared" si="16"/>
        <v/>
      </c>
    </row>
    <row r="278" spans="1:5" x14ac:dyDescent="0.25">
      <c r="A278" t="str">
        <f t="shared" si="14"/>
        <v/>
      </c>
      <c r="B278" s="151"/>
      <c r="C278" s="111" t="str">
        <f t="shared" si="15"/>
        <v/>
      </c>
      <c r="D278" s="169"/>
      <c r="E278" s="111" t="str">
        <f t="shared" si="16"/>
        <v/>
      </c>
    </row>
    <row r="279" spans="1:5" x14ac:dyDescent="0.25">
      <c r="A279" t="str">
        <f t="shared" si="14"/>
        <v/>
      </c>
      <c r="B279" s="151"/>
      <c r="C279" s="111" t="str">
        <f t="shared" si="15"/>
        <v/>
      </c>
      <c r="D279" s="169"/>
      <c r="E279" s="111" t="str">
        <f t="shared" si="16"/>
        <v/>
      </c>
    </row>
    <row r="280" spans="1:5" x14ac:dyDescent="0.25">
      <c r="A280" t="str">
        <f t="shared" si="14"/>
        <v/>
      </c>
      <c r="B280" s="151"/>
      <c r="C280" s="111" t="str">
        <f t="shared" si="15"/>
        <v/>
      </c>
      <c r="D280" s="169"/>
      <c r="E280" s="111" t="str">
        <f t="shared" si="16"/>
        <v/>
      </c>
    </row>
    <row r="281" spans="1:5" x14ac:dyDescent="0.25">
      <c r="A281" t="str">
        <f t="shared" si="14"/>
        <v/>
      </c>
      <c r="B281" s="151"/>
      <c r="C281" s="111" t="str">
        <f t="shared" si="15"/>
        <v/>
      </c>
      <c r="D281" s="169"/>
      <c r="E281" s="111" t="str">
        <f t="shared" si="16"/>
        <v/>
      </c>
    </row>
    <row r="282" spans="1:5" x14ac:dyDescent="0.25">
      <c r="A282" t="str">
        <f t="shared" si="14"/>
        <v/>
      </c>
      <c r="B282" s="151"/>
      <c r="C282" s="111" t="str">
        <f t="shared" si="15"/>
        <v/>
      </c>
      <c r="D282" s="169"/>
      <c r="E282" s="111" t="str">
        <f t="shared" si="16"/>
        <v/>
      </c>
    </row>
    <row r="283" spans="1:5" x14ac:dyDescent="0.25">
      <c r="A283" t="str">
        <f t="shared" si="14"/>
        <v/>
      </c>
      <c r="B283" s="151"/>
      <c r="C283" s="111" t="str">
        <f t="shared" si="15"/>
        <v/>
      </c>
      <c r="D283" s="169"/>
      <c r="E283" s="111" t="str">
        <f t="shared" si="16"/>
        <v/>
      </c>
    </row>
    <row r="284" spans="1:5" x14ac:dyDescent="0.25">
      <c r="A284" t="str">
        <f t="shared" si="14"/>
        <v/>
      </c>
      <c r="B284" s="151"/>
      <c r="C284" s="111" t="str">
        <f t="shared" si="15"/>
        <v/>
      </c>
      <c r="D284" s="169"/>
      <c r="E284" s="111" t="str">
        <f t="shared" si="16"/>
        <v/>
      </c>
    </row>
    <row r="285" spans="1:5" x14ac:dyDescent="0.25">
      <c r="A285" t="str">
        <f t="shared" si="14"/>
        <v/>
      </c>
      <c r="B285" s="151"/>
      <c r="C285" s="111" t="str">
        <f t="shared" si="15"/>
        <v/>
      </c>
      <c r="D285" s="169"/>
      <c r="E285" s="111" t="str">
        <f t="shared" si="16"/>
        <v/>
      </c>
    </row>
    <row r="286" spans="1:5" x14ac:dyDescent="0.25">
      <c r="A286" t="str">
        <f t="shared" si="14"/>
        <v/>
      </c>
      <c r="B286" s="151"/>
      <c r="C286" s="111" t="str">
        <f t="shared" si="15"/>
        <v/>
      </c>
      <c r="D286" s="169"/>
      <c r="E286" s="111" t="str">
        <f t="shared" si="16"/>
        <v/>
      </c>
    </row>
    <row r="287" spans="1:5" x14ac:dyDescent="0.25">
      <c r="A287" t="str">
        <f t="shared" si="14"/>
        <v/>
      </c>
      <c r="B287" s="151"/>
      <c r="C287" s="111" t="str">
        <f t="shared" si="15"/>
        <v/>
      </c>
      <c r="D287" s="169"/>
      <c r="E287" s="111" t="str">
        <f t="shared" si="16"/>
        <v/>
      </c>
    </row>
    <row r="288" spans="1:5" x14ac:dyDescent="0.25">
      <c r="A288" t="str">
        <f t="shared" si="14"/>
        <v/>
      </c>
      <c r="B288" s="151"/>
      <c r="C288" s="111" t="str">
        <f t="shared" si="15"/>
        <v/>
      </c>
      <c r="D288" s="169"/>
      <c r="E288" s="111" t="str">
        <f t="shared" si="16"/>
        <v/>
      </c>
    </row>
    <row r="289" spans="1:5" x14ac:dyDescent="0.25">
      <c r="A289" t="str">
        <f t="shared" si="14"/>
        <v/>
      </c>
      <c r="B289" s="151"/>
      <c r="C289" s="111" t="str">
        <f t="shared" si="15"/>
        <v/>
      </c>
      <c r="D289" s="169"/>
      <c r="E289" s="111" t="str">
        <f t="shared" si="16"/>
        <v/>
      </c>
    </row>
    <row r="290" spans="1:5" x14ac:dyDescent="0.25">
      <c r="A290" t="str">
        <f t="shared" si="14"/>
        <v/>
      </c>
      <c r="B290" s="151"/>
      <c r="C290" s="111" t="str">
        <f t="shared" si="15"/>
        <v/>
      </c>
      <c r="D290" s="169"/>
      <c r="E290" s="111" t="str">
        <f t="shared" si="16"/>
        <v/>
      </c>
    </row>
    <row r="291" spans="1:5" x14ac:dyDescent="0.25">
      <c r="A291" t="str">
        <f t="shared" si="14"/>
        <v/>
      </c>
      <c r="B291" s="151"/>
      <c r="C291" s="111" t="str">
        <f t="shared" si="15"/>
        <v/>
      </c>
      <c r="D291" s="169"/>
      <c r="E291" s="111" t="str">
        <f t="shared" si="16"/>
        <v/>
      </c>
    </row>
    <row r="292" spans="1:5" x14ac:dyDescent="0.25">
      <c r="A292" t="str">
        <f t="shared" si="14"/>
        <v/>
      </c>
      <c r="B292" s="151"/>
      <c r="C292" s="111" t="str">
        <f t="shared" si="15"/>
        <v/>
      </c>
      <c r="D292" s="169"/>
      <c r="E292" s="111" t="str">
        <f t="shared" si="16"/>
        <v/>
      </c>
    </row>
    <row r="293" spans="1:5" x14ac:dyDescent="0.25">
      <c r="A293" t="str">
        <f t="shared" si="14"/>
        <v/>
      </c>
      <c r="B293" s="151"/>
      <c r="C293" s="111" t="str">
        <f t="shared" si="15"/>
        <v/>
      </c>
      <c r="D293" s="169"/>
      <c r="E293" s="111" t="str">
        <f t="shared" si="16"/>
        <v/>
      </c>
    </row>
    <row r="294" spans="1:5" x14ac:dyDescent="0.25">
      <c r="A294" t="str">
        <f t="shared" si="14"/>
        <v/>
      </c>
      <c r="B294" s="151"/>
      <c r="C294" s="111" t="str">
        <f t="shared" si="15"/>
        <v/>
      </c>
      <c r="D294" s="169"/>
      <c r="E294" s="111" t="str">
        <f t="shared" si="16"/>
        <v/>
      </c>
    </row>
    <row r="295" spans="1:5" x14ac:dyDescent="0.25">
      <c r="A295" t="str">
        <f t="shared" si="14"/>
        <v/>
      </c>
      <c r="B295" s="151"/>
      <c r="C295" s="111" t="str">
        <f t="shared" si="15"/>
        <v/>
      </c>
      <c r="D295" s="169"/>
      <c r="E295" s="111" t="str">
        <f t="shared" si="16"/>
        <v/>
      </c>
    </row>
    <row r="296" spans="1:5" x14ac:dyDescent="0.25">
      <c r="A296" t="str">
        <f t="shared" si="14"/>
        <v/>
      </c>
      <c r="B296" s="151"/>
      <c r="C296" s="111" t="str">
        <f t="shared" si="15"/>
        <v/>
      </c>
      <c r="D296" s="169"/>
      <c r="E296" s="111" t="str">
        <f t="shared" si="16"/>
        <v/>
      </c>
    </row>
    <row r="297" spans="1:5" x14ac:dyDescent="0.25">
      <c r="A297" t="str">
        <f t="shared" si="14"/>
        <v/>
      </c>
      <c r="B297" s="151"/>
      <c r="C297" s="111" t="str">
        <f t="shared" si="15"/>
        <v/>
      </c>
      <c r="D297" s="169"/>
      <c r="E297" s="111" t="str">
        <f t="shared" si="16"/>
        <v/>
      </c>
    </row>
    <row r="298" spans="1:5" x14ac:dyDescent="0.25">
      <c r="A298" t="str">
        <f t="shared" si="14"/>
        <v/>
      </c>
      <c r="B298" s="151"/>
      <c r="C298" s="111" t="str">
        <f t="shared" si="15"/>
        <v/>
      </c>
      <c r="D298" s="169"/>
      <c r="E298" s="111" t="str">
        <f t="shared" si="16"/>
        <v/>
      </c>
    </row>
    <row r="299" spans="1:5" x14ac:dyDescent="0.25">
      <c r="A299" t="str">
        <f t="shared" si="14"/>
        <v/>
      </c>
      <c r="B299" s="151"/>
      <c r="C299" s="111" t="str">
        <f t="shared" si="15"/>
        <v/>
      </c>
      <c r="D299" s="169"/>
      <c r="E299" s="111" t="str">
        <f t="shared" si="16"/>
        <v/>
      </c>
    </row>
    <row r="300" spans="1:5" x14ac:dyDescent="0.25">
      <c r="A300" t="str">
        <f t="shared" si="14"/>
        <v/>
      </c>
      <c r="B300" s="151"/>
      <c r="C300" s="111" t="str">
        <f t="shared" si="15"/>
        <v/>
      </c>
      <c r="D300" s="169"/>
      <c r="E300" s="111" t="str">
        <f t="shared" si="16"/>
        <v/>
      </c>
    </row>
    <row r="301" spans="1:5" x14ac:dyDescent="0.25">
      <c r="A301" t="str">
        <f t="shared" si="14"/>
        <v/>
      </c>
      <c r="B301" s="151"/>
      <c r="C301" s="111" t="str">
        <f t="shared" si="15"/>
        <v/>
      </c>
      <c r="D301" s="169"/>
      <c r="E301" s="111" t="str">
        <f t="shared" si="16"/>
        <v/>
      </c>
    </row>
    <row r="302" spans="1:5" x14ac:dyDescent="0.25">
      <c r="A302" t="str">
        <f t="shared" si="14"/>
        <v/>
      </c>
      <c r="B302" s="151"/>
      <c r="C302" s="111" t="str">
        <f t="shared" si="15"/>
        <v/>
      </c>
      <c r="D302" s="169"/>
      <c r="E302" s="111" t="str">
        <f t="shared" si="16"/>
        <v/>
      </c>
    </row>
    <row r="303" spans="1:5" x14ac:dyDescent="0.25">
      <c r="A303" t="str">
        <f t="shared" si="14"/>
        <v/>
      </c>
      <c r="B303" s="151"/>
      <c r="C303" s="111" t="str">
        <f t="shared" si="15"/>
        <v/>
      </c>
      <c r="D303" s="169"/>
      <c r="E303" s="111" t="str">
        <f t="shared" si="16"/>
        <v/>
      </c>
    </row>
    <row r="304" spans="1:5" x14ac:dyDescent="0.25">
      <c r="A304" t="str">
        <f t="shared" si="14"/>
        <v/>
      </c>
      <c r="B304" s="151"/>
      <c r="C304" s="111" t="str">
        <f t="shared" si="15"/>
        <v/>
      </c>
      <c r="D304" s="169"/>
      <c r="E304" s="111" t="str">
        <f t="shared" si="16"/>
        <v/>
      </c>
    </row>
    <row r="305" spans="1:5" x14ac:dyDescent="0.25">
      <c r="A305" t="str">
        <f t="shared" si="14"/>
        <v/>
      </c>
      <c r="B305" s="151"/>
      <c r="C305" s="111" t="str">
        <f t="shared" si="15"/>
        <v/>
      </c>
      <c r="D305" s="169"/>
      <c r="E305" s="111" t="str">
        <f t="shared" si="16"/>
        <v/>
      </c>
    </row>
    <row r="306" spans="1:5" x14ac:dyDescent="0.25">
      <c r="A306" t="str">
        <f t="shared" si="14"/>
        <v/>
      </c>
      <c r="B306" s="151"/>
      <c r="C306" s="111" t="str">
        <f t="shared" si="15"/>
        <v/>
      </c>
      <c r="D306" s="169"/>
      <c r="E306" s="111" t="str">
        <f t="shared" si="16"/>
        <v/>
      </c>
    </row>
    <row r="307" spans="1:5" x14ac:dyDescent="0.25">
      <c r="A307" t="str">
        <f t="shared" si="14"/>
        <v/>
      </c>
      <c r="B307" s="151"/>
      <c r="C307" s="111" t="str">
        <f t="shared" si="15"/>
        <v/>
      </c>
      <c r="D307" s="169"/>
      <c r="E307" s="111" t="str">
        <f t="shared" si="16"/>
        <v/>
      </c>
    </row>
    <row r="308" spans="1:5" x14ac:dyDescent="0.25">
      <c r="A308" t="str">
        <f t="shared" si="14"/>
        <v/>
      </c>
      <c r="B308" s="151"/>
      <c r="C308" s="111" t="str">
        <f t="shared" si="15"/>
        <v/>
      </c>
      <c r="D308" s="169"/>
      <c r="E308" s="111" t="str">
        <f t="shared" si="16"/>
        <v/>
      </c>
    </row>
    <row r="309" spans="1:5" x14ac:dyDescent="0.25">
      <c r="A309" t="str">
        <f t="shared" si="14"/>
        <v/>
      </c>
      <c r="B309" s="151"/>
      <c r="C309" s="111" t="str">
        <f t="shared" si="15"/>
        <v/>
      </c>
      <c r="D309" s="169"/>
      <c r="E309" s="111" t="str">
        <f t="shared" si="16"/>
        <v/>
      </c>
    </row>
    <row r="310" spans="1:5" x14ac:dyDescent="0.25">
      <c r="A310" t="str">
        <f t="shared" si="14"/>
        <v/>
      </c>
      <c r="B310" s="151"/>
      <c r="C310" s="111" t="str">
        <f t="shared" si="15"/>
        <v/>
      </c>
      <c r="D310" s="169"/>
      <c r="E310" s="111" t="str">
        <f t="shared" si="16"/>
        <v/>
      </c>
    </row>
    <row r="311" spans="1:5" x14ac:dyDescent="0.25">
      <c r="A311" t="str">
        <f t="shared" si="14"/>
        <v/>
      </c>
      <c r="B311" s="151"/>
      <c r="C311" s="111" t="str">
        <f t="shared" si="15"/>
        <v/>
      </c>
      <c r="D311" s="169"/>
      <c r="E311" s="111" t="str">
        <f t="shared" si="16"/>
        <v/>
      </c>
    </row>
    <row r="312" spans="1:5" x14ac:dyDescent="0.25">
      <c r="A312" t="str">
        <f t="shared" si="14"/>
        <v/>
      </c>
      <c r="B312" s="151"/>
      <c r="C312" s="111" t="str">
        <f t="shared" si="15"/>
        <v/>
      </c>
      <c r="D312" s="169"/>
      <c r="E312" s="111" t="str">
        <f t="shared" si="16"/>
        <v/>
      </c>
    </row>
    <row r="313" spans="1:5" x14ac:dyDescent="0.25">
      <c r="A313" t="str">
        <f t="shared" si="14"/>
        <v/>
      </c>
      <c r="B313" s="151"/>
      <c r="C313" s="111" t="str">
        <f t="shared" si="15"/>
        <v/>
      </c>
      <c r="D313" s="169"/>
      <c r="E313" s="111" t="str">
        <f t="shared" si="16"/>
        <v/>
      </c>
    </row>
    <row r="314" spans="1:5" x14ac:dyDescent="0.25">
      <c r="A314" t="str">
        <f t="shared" si="14"/>
        <v/>
      </c>
      <c r="B314" s="151"/>
      <c r="C314" s="111" t="str">
        <f t="shared" si="15"/>
        <v/>
      </c>
      <c r="D314" s="169"/>
      <c r="E314" s="111" t="str">
        <f t="shared" si="16"/>
        <v/>
      </c>
    </row>
    <row r="315" spans="1:5" x14ac:dyDescent="0.25">
      <c r="A315" t="str">
        <f t="shared" si="14"/>
        <v/>
      </c>
      <c r="B315" s="151"/>
      <c r="C315" s="111" t="str">
        <f t="shared" si="15"/>
        <v/>
      </c>
      <c r="D315" s="169"/>
      <c r="E315" s="111" t="str">
        <f t="shared" si="16"/>
        <v/>
      </c>
    </row>
    <row r="316" spans="1:5" x14ac:dyDescent="0.25">
      <c r="A316" t="str">
        <f t="shared" si="14"/>
        <v/>
      </c>
      <c r="B316" s="151"/>
      <c r="C316" s="111" t="str">
        <f t="shared" si="15"/>
        <v/>
      </c>
      <c r="D316" s="169"/>
      <c r="E316" s="111" t="str">
        <f t="shared" si="16"/>
        <v/>
      </c>
    </row>
    <row r="317" spans="1:5" x14ac:dyDescent="0.25">
      <c r="A317" t="str">
        <f t="shared" si="14"/>
        <v/>
      </c>
      <c r="B317" s="151"/>
      <c r="C317" s="111" t="str">
        <f t="shared" si="15"/>
        <v/>
      </c>
      <c r="D317" s="169"/>
      <c r="E317" s="111" t="str">
        <f t="shared" si="16"/>
        <v/>
      </c>
    </row>
    <row r="318" spans="1:5" x14ac:dyDescent="0.25">
      <c r="A318" t="str">
        <f t="shared" si="14"/>
        <v/>
      </c>
      <c r="B318" s="151"/>
      <c r="C318" s="111" t="str">
        <f t="shared" si="15"/>
        <v/>
      </c>
      <c r="D318" s="169"/>
      <c r="E318" s="111" t="str">
        <f t="shared" si="16"/>
        <v/>
      </c>
    </row>
    <row r="319" spans="1:5" x14ac:dyDescent="0.25">
      <c r="A319" t="str">
        <f t="shared" si="14"/>
        <v/>
      </c>
      <c r="B319" s="151"/>
      <c r="C319" s="111" t="str">
        <f t="shared" si="15"/>
        <v/>
      </c>
      <c r="D319" s="169"/>
      <c r="E319" s="111" t="str">
        <f t="shared" si="16"/>
        <v/>
      </c>
    </row>
    <row r="320" spans="1:5" x14ac:dyDescent="0.25">
      <c r="A320" t="str">
        <f t="shared" si="14"/>
        <v/>
      </c>
      <c r="B320" s="151"/>
      <c r="C320" s="111" t="str">
        <f t="shared" si="15"/>
        <v/>
      </c>
      <c r="D320" s="169"/>
      <c r="E320" s="111" t="str">
        <f t="shared" si="16"/>
        <v/>
      </c>
    </row>
    <row r="321" spans="1:5" x14ac:dyDescent="0.25">
      <c r="A321" t="str">
        <f t="shared" si="14"/>
        <v/>
      </c>
      <c r="B321" s="151"/>
      <c r="C321" s="111" t="str">
        <f t="shared" si="15"/>
        <v/>
      </c>
      <c r="D321" s="169"/>
      <c r="E321" s="111" t="str">
        <f t="shared" si="16"/>
        <v/>
      </c>
    </row>
    <row r="322" spans="1:5" x14ac:dyDescent="0.25">
      <c r="A322" t="str">
        <f t="shared" si="14"/>
        <v/>
      </c>
      <c r="B322" s="151"/>
      <c r="C322" s="111" t="str">
        <f t="shared" si="15"/>
        <v/>
      </c>
      <c r="D322" s="169"/>
      <c r="E322" s="111" t="str">
        <f t="shared" si="16"/>
        <v/>
      </c>
    </row>
    <row r="323" spans="1:5" x14ac:dyDescent="0.25">
      <c r="A323" t="str">
        <f t="shared" si="14"/>
        <v/>
      </c>
      <c r="B323" s="151"/>
      <c r="C323" s="111" t="str">
        <f t="shared" si="15"/>
        <v/>
      </c>
      <c r="D323" s="169"/>
      <c r="E323" s="111" t="str">
        <f t="shared" si="16"/>
        <v/>
      </c>
    </row>
    <row r="324" spans="1:5" x14ac:dyDescent="0.25">
      <c r="A324" t="str">
        <f t="shared" si="14"/>
        <v/>
      </c>
      <c r="B324" s="151"/>
      <c r="C324" s="111" t="str">
        <f t="shared" si="15"/>
        <v/>
      </c>
      <c r="D324" s="169"/>
      <c r="E324" s="111" t="str">
        <f t="shared" si="16"/>
        <v/>
      </c>
    </row>
    <row r="325" spans="1:5" x14ac:dyDescent="0.25">
      <c r="A325" t="str">
        <f t="shared" si="14"/>
        <v/>
      </c>
      <c r="B325" s="151"/>
      <c r="C325" s="111" t="str">
        <f t="shared" si="15"/>
        <v/>
      </c>
      <c r="D325" s="169"/>
      <c r="E325" s="111" t="str">
        <f t="shared" si="16"/>
        <v/>
      </c>
    </row>
    <row r="326" spans="1:5" x14ac:dyDescent="0.25">
      <c r="A326" t="str">
        <f t="shared" si="14"/>
        <v/>
      </c>
      <c r="B326" s="151"/>
      <c r="C326" s="111" t="str">
        <f t="shared" si="15"/>
        <v/>
      </c>
      <c r="D326" s="169"/>
      <c r="E326" s="111" t="str">
        <f t="shared" si="16"/>
        <v/>
      </c>
    </row>
    <row r="327" spans="1:5" x14ac:dyDescent="0.25">
      <c r="A327" t="str">
        <f t="shared" si="14"/>
        <v/>
      </c>
      <c r="B327" s="151"/>
      <c r="C327" s="111" t="str">
        <f t="shared" si="15"/>
        <v/>
      </c>
      <c r="D327" s="169"/>
      <c r="E327" s="111" t="str">
        <f t="shared" si="16"/>
        <v/>
      </c>
    </row>
    <row r="328" spans="1:5" x14ac:dyDescent="0.25">
      <c r="A328" t="str">
        <f t="shared" si="14"/>
        <v/>
      </c>
      <c r="B328" s="151"/>
      <c r="C328" s="111" t="str">
        <f t="shared" si="15"/>
        <v/>
      </c>
      <c r="D328" s="169"/>
      <c r="E328" s="111" t="str">
        <f t="shared" si="16"/>
        <v/>
      </c>
    </row>
    <row r="329" spans="1:5" x14ac:dyDescent="0.25">
      <c r="A329" t="str">
        <f t="shared" si="14"/>
        <v/>
      </c>
      <c r="B329" s="151"/>
      <c r="C329" s="111" t="str">
        <f t="shared" si="15"/>
        <v/>
      </c>
      <c r="D329" s="169"/>
      <c r="E329" s="111" t="str">
        <f t="shared" si="16"/>
        <v/>
      </c>
    </row>
    <row r="330" spans="1:5" x14ac:dyDescent="0.25">
      <c r="A330" t="str">
        <f t="shared" si="14"/>
        <v/>
      </c>
      <c r="B330" s="151"/>
      <c r="C330" s="111" t="str">
        <f t="shared" si="15"/>
        <v/>
      </c>
      <c r="D330" s="169"/>
      <c r="E330" s="111" t="str">
        <f t="shared" si="16"/>
        <v/>
      </c>
    </row>
    <row r="331" spans="1:5" x14ac:dyDescent="0.25">
      <c r="A331" t="str">
        <f t="shared" si="14"/>
        <v/>
      </c>
      <c r="B331" s="151"/>
      <c r="C331" s="111" t="str">
        <f t="shared" si="15"/>
        <v/>
      </c>
      <c r="D331" s="169"/>
      <c r="E331" s="111" t="str">
        <f t="shared" si="16"/>
        <v/>
      </c>
    </row>
    <row r="332" spans="1:5" x14ac:dyDescent="0.25">
      <c r="A332" t="str">
        <f t="shared" ref="A332:A395" si="17">IF(B332="site","Project",IF(B332="","",_xlfn.CONCAT(C332,INDEX(A:E,MATCH(C332,E:E,0),1))))</f>
        <v/>
      </c>
      <c r="B332" s="151"/>
      <c r="C332" s="111" t="str">
        <f t="shared" si="15"/>
        <v/>
      </c>
      <c r="D332" s="169"/>
      <c r="E332" s="111" t="str">
        <f t="shared" si="16"/>
        <v/>
      </c>
    </row>
    <row r="333" spans="1:5" x14ac:dyDescent="0.25">
      <c r="A333" t="str">
        <f t="shared" si="17"/>
        <v/>
      </c>
      <c r="B333" s="151"/>
      <c r="C333" s="111" t="str">
        <f t="shared" si="15"/>
        <v/>
      </c>
      <c r="D333" s="169"/>
      <c r="E333" s="111" t="str">
        <f t="shared" si="16"/>
        <v/>
      </c>
    </row>
    <row r="334" spans="1:5" x14ac:dyDescent="0.25">
      <c r="A334" t="str">
        <f t="shared" si="17"/>
        <v/>
      </c>
      <c r="B334" s="151"/>
      <c r="C334" s="111" t="str">
        <f t="shared" si="15"/>
        <v/>
      </c>
      <c r="D334" s="169"/>
      <c r="E334" s="111" t="str">
        <f t="shared" si="16"/>
        <v/>
      </c>
    </row>
    <row r="335" spans="1:5" x14ac:dyDescent="0.25">
      <c r="A335" t="str">
        <f t="shared" si="17"/>
        <v/>
      </c>
      <c r="B335" s="151"/>
      <c r="C335" s="111" t="str">
        <f t="shared" si="15"/>
        <v/>
      </c>
      <c r="D335" s="169"/>
      <c r="E335" s="111" t="str">
        <f t="shared" si="16"/>
        <v/>
      </c>
    </row>
    <row r="336" spans="1:5" x14ac:dyDescent="0.25">
      <c r="A336" t="str">
        <f t="shared" si="17"/>
        <v/>
      </c>
      <c r="B336" s="151"/>
      <c r="C336" s="111" t="str">
        <f t="shared" ref="C336:C399" si="18">IF(OR(B336="building envelope",B336="space type"),"Enter Building Name",IF(B336="building","Enter Site Name",""))</f>
        <v/>
      </c>
      <c r="D336" s="169"/>
      <c r="E336" s="111" t="str">
        <f t="shared" ref="E336:E399" si="19">IF(B336="building envelope","Enter Building Envelope Asset",IF(B336="building","Enter Building Name",IF(B336="space type","Enter Space Type Name",IF(B336="site","Enter Site Name",""))))</f>
        <v/>
      </c>
    </row>
    <row r="337" spans="1:5" x14ac:dyDescent="0.25">
      <c r="A337" t="str">
        <f t="shared" si="17"/>
        <v/>
      </c>
      <c r="B337" s="151"/>
      <c r="C337" s="111" t="str">
        <f t="shared" si="18"/>
        <v/>
      </c>
      <c r="D337" s="169"/>
      <c r="E337" s="111" t="str">
        <f t="shared" si="19"/>
        <v/>
      </c>
    </row>
    <row r="338" spans="1:5" x14ac:dyDescent="0.25">
      <c r="A338" t="str">
        <f t="shared" si="17"/>
        <v/>
      </c>
      <c r="B338" s="151"/>
      <c r="C338" s="111" t="str">
        <f t="shared" si="18"/>
        <v/>
      </c>
      <c r="D338" s="169"/>
      <c r="E338" s="111" t="str">
        <f t="shared" si="19"/>
        <v/>
      </c>
    </row>
    <row r="339" spans="1:5" x14ac:dyDescent="0.25">
      <c r="A339" t="str">
        <f t="shared" si="17"/>
        <v/>
      </c>
      <c r="B339" s="151"/>
      <c r="C339" s="111" t="str">
        <f t="shared" si="18"/>
        <v/>
      </c>
      <c r="D339" s="169"/>
      <c r="E339" s="111" t="str">
        <f t="shared" si="19"/>
        <v/>
      </c>
    </row>
    <row r="340" spans="1:5" x14ac:dyDescent="0.25">
      <c r="A340" t="str">
        <f t="shared" si="17"/>
        <v/>
      </c>
      <c r="B340" s="151"/>
      <c r="C340" s="111" t="str">
        <f t="shared" si="18"/>
        <v/>
      </c>
      <c r="D340" s="169"/>
      <c r="E340" s="111" t="str">
        <f t="shared" si="19"/>
        <v/>
      </c>
    </row>
    <row r="341" spans="1:5" x14ac:dyDescent="0.25">
      <c r="A341" t="str">
        <f t="shared" si="17"/>
        <v/>
      </c>
      <c r="B341" s="151"/>
      <c r="C341" s="111" t="str">
        <f t="shared" si="18"/>
        <v/>
      </c>
      <c r="D341" s="169"/>
      <c r="E341" s="111" t="str">
        <f t="shared" si="19"/>
        <v/>
      </c>
    </row>
    <row r="342" spans="1:5" x14ac:dyDescent="0.25">
      <c r="A342" t="str">
        <f t="shared" si="17"/>
        <v/>
      </c>
      <c r="B342" s="151"/>
      <c r="C342" s="111" t="str">
        <f t="shared" si="18"/>
        <v/>
      </c>
      <c r="D342" s="169"/>
      <c r="E342" s="111" t="str">
        <f t="shared" si="19"/>
        <v/>
      </c>
    </row>
    <row r="343" spans="1:5" x14ac:dyDescent="0.25">
      <c r="A343" t="str">
        <f t="shared" si="17"/>
        <v/>
      </c>
      <c r="B343" s="151"/>
      <c r="C343" s="111" t="str">
        <f t="shared" si="18"/>
        <v/>
      </c>
      <c r="D343" s="169"/>
      <c r="E343" s="111" t="str">
        <f t="shared" si="19"/>
        <v/>
      </c>
    </row>
    <row r="344" spans="1:5" x14ac:dyDescent="0.25">
      <c r="A344" t="str">
        <f t="shared" si="17"/>
        <v/>
      </c>
      <c r="B344" s="151"/>
      <c r="C344" s="111" t="str">
        <f t="shared" si="18"/>
        <v/>
      </c>
      <c r="D344" s="169"/>
      <c r="E344" s="111" t="str">
        <f t="shared" si="19"/>
        <v/>
      </c>
    </row>
    <row r="345" spans="1:5" x14ac:dyDescent="0.25">
      <c r="A345" t="str">
        <f t="shared" si="17"/>
        <v/>
      </c>
      <c r="B345" s="151"/>
      <c r="C345" s="111" t="str">
        <f t="shared" si="18"/>
        <v/>
      </c>
      <c r="D345" s="169"/>
      <c r="E345" s="111" t="str">
        <f t="shared" si="19"/>
        <v/>
      </c>
    </row>
    <row r="346" spans="1:5" x14ac:dyDescent="0.25">
      <c r="A346" t="str">
        <f t="shared" si="17"/>
        <v/>
      </c>
      <c r="B346" s="151"/>
      <c r="C346" s="111" t="str">
        <f t="shared" si="18"/>
        <v/>
      </c>
      <c r="D346" s="169"/>
      <c r="E346" s="111" t="str">
        <f t="shared" si="19"/>
        <v/>
      </c>
    </row>
    <row r="347" spans="1:5" x14ac:dyDescent="0.25">
      <c r="A347" t="str">
        <f t="shared" si="17"/>
        <v/>
      </c>
      <c r="B347" s="151"/>
      <c r="C347" s="111" t="str">
        <f t="shared" si="18"/>
        <v/>
      </c>
      <c r="D347" s="169"/>
      <c r="E347" s="111" t="str">
        <f t="shared" si="19"/>
        <v/>
      </c>
    </row>
    <row r="348" spans="1:5" x14ac:dyDescent="0.25">
      <c r="A348" t="str">
        <f t="shared" si="17"/>
        <v/>
      </c>
      <c r="B348" s="151"/>
      <c r="C348" s="111" t="str">
        <f t="shared" si="18"/>
        <v/>
      </c>
      <c r="D348" s="169"/>
      <c r="E348" s="111" t="str">
        <f t="shared" si="19"/>
        <v/>
      </c>
    </row>
    <row r="349" spans="1:5" x14ac:dyDescent="0.25">
      <c r="A349" t="str">
        <f t="shared" si="17"/>
        <v/>
      </c>
      <c r="B349" s="151"/>
      <c r="C349" s="111" t="str">
        <f t="shared" si="18"/>
        <v/>
      </c>
      <c r="D349" s="169"/>
      <c r="E349" s="111" t="str">
        <f t="shared" si="19"/>
        <v/>
      </c>
    </row>
    <row r="350" spans="1:5" x14ac:dyDescent="0.25">
      <c r="A350" t="str">
        <f t="shared" si="17"/>
        <v/>
      </c>
      <c r="B350" s="151"/>
      <c r="C350" s="111" t="str">
        <f t="shared" si="18"/>
        <v/>
      </c>
      <c r="D350" s="169"/>
      <c r="E350" s="111" t="str">
        <f t="shared" si="19"/>
        <v/>
      </c>
    </row>
    <row r="351" spans="1:5" x14ac:dyDescent="0.25">
      <c r="A351" t="str">
        <f t="shared" si="17"/>
        <v/>
      </c>
      <c r="B351" s="151"/>
      <c r="C351" s="111" t="str">
        <f t="shared" si="18"/>
        <v/>
      </c>
      <c r="D351" s="169"/>
      <c r="E351" s="111" t="str">
        <f t="shared" si="19"/>
        <v/>
      </c>
    </row>
    <row r="352" spans="1:5" x14ac:dyDescent="0.25">
      <c r="A352" t="str">
        <f t="shared" si="17"/>
        <v/>
      </c>
      <c r="B352" s="151"/>
      <c r="C352" s="111" t="str">
        <f t="shared" si="18"/>
        <v/>
      </c>
      <c r="D352" s="169"/>
      <c r="E352" s="111" t="str">
        <f t="shared" si="19"/>
        <v/>
      </c>
    </row>
    <row r="353" spans="1:5" x14ac:dyDescent="0.25">
      <c r="A353" t="str">
        <f t="shared" si="17"/>
        <v/>
      </c>
      <c r="B353" s="151"/>
      <c r="C353" s="111" t="str">
        <f t="shared" si="18"/>
        <v/>
      </c>
      <c r="D353" s="169"/>
      <c r="E353" s="111" t="str">
        <f t="shared" si="19"/>
        <v/>
      </c>
    </row>
    <row r="354" spans="1:5" x14ac:dyDescent="0.25">
      <c r="A354" t="str">
        <f t="shared" si="17"/>
        <v/>
      </c>
      <c r="B354" s="151"/>
      <c r="C354" s="111" t="str">
        <f t="shared" si="18"/>
        <v/>
      </c>
      <c r="D354" s="169"/>
      <c r="E354" s="111" t="str">
        <f t="shared" si="19"/>
        <v/>
      </c>
    </row>
    <row r="355" spans="1:5" x14ac:dyDescent="0.25">
      <c r="A355" t="str">
        <f t="shared" si="17"/>
        <v/>
      </c>
      <c r="B355" s="151"/>
      <c r="C355" s="111" t="str">
        <f t="shared" si="18"/>
        <v/>
      </c>
      <c r="D355" s="169"/>
      <c r="E355" s="111" t="str">
        <f t="shared" si="19"/>
        <v/>
      </c>
    </row>
    <row r="356" spans="1:5" x14ac:dyDescent="0.25">
      <c r="A356" t="str">
        <f t="shared" si="17"/>
        <v/>
      </c>
      <c r="B356" s="151"/>
      <c r="C356" s="111" t="str">
        <f t="shared" si="18"/>
        <v/>
      </c>
      <c r="D356" s="169"/>
      <c r="E356" s="111" t="str">
        <f t="shared" si="19"/>
        <v/>
      </c>
    </row>
    <row r="357" spans="1:5" x14ac:dyDescent="0.25">
      <c r="A357" t="str">
        <f t="shared" si="17"/>
        <v/>
      </c>
      <c r="B357" s="151"/>
      <c r="C357" s="111" t="str">
        <f t="shared" si="18"/>
        <v/>
      </c>
      <c r="D357" s="169"/>
      <c r="E357" s="111" t="str">
        <f t="shared" si="19"/>
        <v/>
      </c>
    </row>
    <row r="358" spans="1:5" x14ac:dyDescent="0.25">
      <c r="A358" t="str">
        <f t="shared" si="17"/>
        <v/>
      </c>
      <c r="B358" s="151"/>
      <c r="C358" s="111" t="str">
        <f t="shared" si="18"/>
        <v/>
      </c>
      <c r="D358" s="169"/>
      <c r="E358" s="111" t="str">
        <f t="shared" si="19"/>
        <v/>
      </c>
    </row>
    <row r="359" spans="1:5" x14ac:dyDescent="0.25">
      <c r="A359" t="str">
        <f t="shared" si="17"/>
        <v/>
      </c>
      <c r="B359" s="151"/>
      <c r="C359" s="111" t="str">
        <f t="shared" si="18"/>
        <v/>
      </c>
      <c r="D359" s="169"/>
      <c r="E359" s="111" t="str">
        <f t="shared" si="19"/>
        <v/>
      </c>
    </row>
    <row r="360" spans="1:5" x14ac:dyDescent="0.25">
      <c r="A360" t="str">
        <f t="shared" si="17"/>
        <v/>
      </c>
      <c r="B360" s="151"/>
      <c r="C360" s="111" t="str">
        <f t="shared" si="18"/>
        <v/>
      </c>
      <c r="D360" s="169"/>
      <c r="E360" s="111" t="str">
        <f t="shared" si="19"/>
        <v/>
      </c>
    </row>
    <row r="361" spans="1:5" x14ac:dyDescent="0.25">
      <c r="A361" t="str">
        <f t="shared" si="17"/>
        <v/>
      </c>
      <c r="B361" s="151"/>
      <c r="C361" s="111" t="str">
        <f t="shared" si="18"/>
        <v/>
      </c>
      <c r="D361" s="169"/>
      <c r="E361" s="111" t="str">
        <f t="shared" si="19"/>
        <v/>
      </c>
    </row>
    <row r="362" spans="1:5" x14ac:dyDescent="0.25">
      <c r="A362" t="str">
        <f t="shared" si="17"/>
        <v/>
      </c>
      <c r="B362" s="151"/>
      <c r="C362" s="111" t="str">
        <f t="shared" si="18"/>
        <v/>
      </c>
      <c r="D362" s="169"/>
      <c r="E362" s="111" t="str">
        <f t="shared" si="19"/>
        <v/>
      </c>
    </row>
    <row r="363" spans="1:5" x14ac:dyDescent="0.25">
      <c r="A363" t="str">
        <f t="shared" si="17"/>
        <v/>
      </c>
      <c r="B363" s="151"/>
      <c r="C363" s="111" t="str">
        <f t="shared" si="18"/>
        <v/>
      </c>
      <c r="D363" s="169"/>
      <c r="E363" s="111" t="str">
        <f t="shared" si="19"/>
        <v/>
      </c>
    </row>
    <row r="364" spans="1:5" x14ac:dyDescent="0.25">
      <c r="A364" t="str">
        <f t="shared" si="17"/>
        <v/>
      </c>
      <c r="B364" s="151"/>
      <c r="C364" s="111" t="str">
        <f t="shared" si="18"/>
        <v/>
      </c>
      <c r="D364" s="169"/>
      <c r="E364" s="111" t="str">
        <f t="shared" si="19"/>
        <v/>
      </c>
    </row>
    <row r="365" spans="1:5" x14ac:dyDescent="0.25">
      <c r="A365" t="str">
        <f t="shared" si="17"/>
        <v/>
      </c>
      <c r="B365" s="151"/>
      <c r="C365" s="111" t="str">
        <f t="shared" si="18"/>
        <v/>
      </c>
      <c r="D365" s="169"/>
      <c r="E365" s="111" t="str">
        <f t="shared" si="19"/>
        <v/>
      </c>
    </row>
    <row r="366" spans="1:5" x14ac:dyDescent="0.25">
      <c r="A366" t="str">
        <f t="shared" si="17"/>
        <v/>
      </c>
      <c r="B366" s="151"/>
      <c r="C366" s="111" t="str">
        <f t="shared" si="18"/>
        <v/>
      </c>
      <c r="D366" s="169"/>
      <c r="E366" s="111" t="str">
        <f t="shared" si="19"/>
        <v/>
      </c>
    </row>
    <row r="367" spans="1:5" x14ac:dyDescent="0.25">
      <c r="A367" t="str">
        <f t="shared" si="17"/>
        <v/>
      </c>
      <c r="B367" s="151"/>
      <c r="C367" s="111" t="str">
        <f t="shared" si="18"/>
        <v/>
      </c>
      <c r="D367" s="169"/>
      <c r="E367" s="111" t="str">
        <f t="shared" si="19"/>
        <v/>
      </c>
    </row>
    <row r="368" spans="1:5" x14ac:dyDescent="0.25">
      <c r="A368" t="str">
        <f t="shared" si="17"/>
        <v/>
      </c>
      <c r="B368" s="151"/>
      <c r="C368" s="111" t="str">
        <f t="shared" si="18"/>
        <v/>
      </c>
      <c r="D368" s="169"/>
      <c r="E368" s="111" t="str">
        <f t="shared" si="19"/>
        <v/>
      </c>
    </row>
    <row r="369" spans="1:5" x14ac:dyDescent="0.25">
      <c r="A369" t="str">
        <f t="shared" si="17"/>
        <v/>
      </c>
      <c r="B369" s="151"/>
      <c r="C369" s="111" t="str">
        <f t="shared" si="18"/>
        <v/>
      </c>
      <c r="D369" s="169"/>
      <c r="E369" s="111" t="str">
        <f t="shared" si="19"/>
        <v/>
      </c>
    </row>
    <row r="370" spans="1:5" x14ac:dyDescent="0.25">
      <c r="A370" t="str">
        <f t="shared" si="17"/>
        <v/>
      </c>
      <c r="B370" s="151"/>
      <c r="C370" s="111" t="str">
        <f t="shared" si="18"/>
        <v/>
      </c>
      <c r="D370" s="169"/>
      <c r="E370" s="111" t="str">
        <f t="shared" si="19"/>
        <v/>
      </c>
    </row>
    <row r="371" spans="1:5" x14ac:dyDescent="0.25">
      <c r="A371" t="str">
        <f t="shared" si="17"/>
        <v/>
      </c>
      <c r="B371" s="151"/>
      <c r="C371" s="111" t="str">
        <f t="shared" si="18"/>
        <v/>
      </c>
      <c r="D371" s="169"/>
      <c r="E371" s="111" t="str">
        <f t="shared" si="19"/>
        <v/>
      </c>
    </row>
    <row r="372" spans="1:5" x14ac:dyDescent="0.25">
      <c r="A372" t="str">
        <f t="shared" si="17"/>
        <v/>
      </c>
      <c r="B372" s="151"/>
      <c r="C372" s="111" t="str">
        <f t="shared" si="18"/>
        <v/>
      </c>
      <c r="D372" s="169"/>
      <c r="E372" s="111" t="str">
        <f t="shared" si="19"/>
        <v/>
      </c>
    </row>
    <row r="373" spans="1:5" x14ac:dyDescent="0.25">
      <c r="A373" t="str">
        <f t="shared" si="17"/>
        <v/>
      </c>
      <c r="B373" s="151"/>
      <c r="C373" s="111" t="str">
        <f t="shared" si="18"/>
        <v/>
      </c>
      <c r="D373" s="169"/>
      <c r="E373" s="111" t="str">
        <f t="shared" si="19"/>
        <v/>
      </c>
    </row>
    <row r="374" spans="1:5" x14ac:dyDescent="0.25">
      <c r="A374" t="str">
        <f t="shared" si="17"/>
        <v/>
      </c>
      <c r="B374" s="151"/>
      <c r="C374" s="111" t="str">
        <f t="shared" si="18"/>
        <v/>
      </c>
      <c r="D374" s="169"/>
      <c r="E374" s="111" t="str">
        <f t="shared" si="19"/>
        <v/>
      </c>
    </row>
    <row r="375" spans="1:5" x14ac:dyDescent="0.25">
      <c r="A375" t="str">
        <f t="shared" si="17"/>
        <v/>
      </c>
      <c r="B375" s="151"/>
      <c r="C375" s="111" t="str">
        <f t="shared" si="18"/>
        <v/>
      </c>
      <c r="D375" s="169"/>
      <c r="E375" s="111" t="str">
        <f t="shared" si="19"/>
        <v/>
      </c>
    </row>
    <row r="376" spans="1:5" x14ac:dyDescent="0.25">
      <c r="A376" t="str">
        <f t="shared" si="17"/>
        <v/>
      </c>
      <c r="B376" s="151"/>
      <c r="C376" s="111" t="str">
        <f t="shared" si="18"/>
        <v/>
      </c>
      <c r="D376" s="169"/>
      <c r="E376" s="111" t="str">
        <f t="shared" si="19"/>
        <v/>
      </c>
    </row>
    <row r="377" spans="1:5" x14ac:dyDescent="0.25">
      <c r="A377" t="str">
        <f t="shared" si="17"/>
        <v/>
      </c>
      <c r="B377" s="151"/>
      <c r="C377" s="111" t="str">
        <f t="shared" si="18"/>
        <v/>
      </c>
      <c r="D377" s="169"/>
      <c r="E377" s="111" t="str">
        <f t="shared" si="19"/>
        <v/>
      </c>
    </row>
    <row r="378" spans="1:5" x14ac:dyDescent="0.25">
      <c r="A378" t="str">
        <f t="shared" si="17"/>
        <v/>
      </c>
      <c r="B378" s="151"/>
      <c r="C378" s="111" t="str">
        <f t="shared" si="18"/>
        <v/>
      </c>
      <c r="D378" s="169"/>
      <c r="E378" s="111" t="str">
        <f t="shared" si="19"/>
        <v/>
      </c>
    </row>
    <row r="379" spans="1:5" x14ac:dyDescent="0.25">
      <c r="A379" t="str">
        <f t="shared" si="17"/>
        <v/>
      </c>
      <c r="B379" s="151"/>
      <c r="C379" s="111" t="str">
        <f t="shared" si="18"/>
        <v/>
      </c>
      <c r="D379" s="169"/>
      <c r="E379" s="111" t="str">
        <f t="shared" si="19"/>
        <v/>
      </c>
    </row>
    <row r="380" spans="1:5" x14ac:dyDescent="0.25">
      <c r="A380" t="str">
        <f t="shared" si="17"/>
        <v/>
      </c>
      <c r="B380" s="151"/>
      <c r="C380" s="111" t="str">
        <f t="shared" si="18"/>
        <v/>
      </c>
      <c r="D380" s="169"/>
      <c r="E380" s="111" t="str">
        <f t="shared" si="19"/>
        <v/>
      </c>
    </row>
    <row r="381" spans="1:5" x14ac:dyDescent="0.25">
      <c r="A381" t="str">
        <f t="shared" si="17"/>
        <v/>
      </c>
      <c r="B381" s="151"/>
      <c r="C381" s="111" t="str">
        <f t="shared" si="18"/>
        <v/>
      </c>
      <c r="D381" s="169"/>
      <c r="E381" s="111" t="str">
        <f t="shared" si="19"/>
        <v/>
      </c>
    </row>
    <row r="382" spans="1:5" x14ac:dyDescent="0.25">
      <c r="A382" t="str">
        <f t="shared" si="17"/>
        <v/>
      </c>
      <c r="B382" s="151"/>
      <c r="C382" s="111" t="str">
        <f t="shared" si="18"/>
        <v/>
      </c>
      <c r="D382" s="169"/>
      <c r="E382" s="111" t="str">
        <f t="shared" si="19"/>
        <v/>
      </c>
    </row>
    <row r="383" spans="1:5" x14ac:dyDescent="0.25">
      <c r="A383" t="str">
        <f t="shared" si="17"/>
        <v/>
      </c>
      <c r="B383" s="151"/>
      <c r="C383" s="111" t="str">
        <f t="shared" si="18"/>
        <v/>
      </c>
      <c r="D383" s="169"/>
      <c r="E383" s="111" t="str">
        <f t="shared" si="19"/>
        <v/>
      </c>
    </row>
    <row r="384" spans="1:5" x14ac:dyDescent="0.25">
      <c r="A384" t="str">
        <f t="shared" si="17"/>
        <v/>
      </c>
      <c r="B384" s="151"/>
      <c r="C384" s="111" t="str">
        <f t="shared" si="18"/>
        <v/>
      </c>
      <c r="D384" s="169"/>
      <c r="E384" s="111" t="str">
        <f t="shared" si="19"/>
        <v/>
      </c>
    </row>
    <row r="385" spans="1:5" x14ac:dyDescent="0.25">
      <c r="A385" t="str">
        <f t="shared" si="17"/>
        <v/>
      </c>
      <c r="B385" s="151"/>
      <c r="C385" s="111" t="str">
        <f t="shared" si="18"/>
        <v/>
      </c>
      <c r="D385" s="169"/>
      <c r="E385" s="111" t="str">
        <f t="shared" si="19"/>
        <v/>
      </c>
    </row>
    <row r="386" spans="1:5" x14ac:dyDescent="0.25">
      <c r="A386" t="str">
        <f t="shared" si="17"/>
        <v/>
      </c>
      <c r="B386" s="151"/>
      <c r="C386" s="111" t="str">
        <f t="shared" si="18"/>
        <v/>
      </c>
      <c r="D386" s="169"/>
      <c r="E386" s="111" t="str">
        <f t="shared" si="19"/>
        <v/>
      </c>
    </row>
    <row r="387" spans="1:5" x14ac:dyDescent="0.25">
      <c r="A387" t="str">
        <f t="shared" si="17"/>
        <v/>
      </c>
      <c r="B387" s="151"/>
      <c r="C387" s="111" t="str">
        <f t="shared" si="18"/>
        <v/>
      </c>
      <c r="D387" s="169"/>
      <c r="E387" s="111" t="str">
        <f t="shared" si="19"/>
        <v/>
      </c>
    </row>
    <row r="388" spans="1:5" x14ac:dyDescent="0.25">
      <c r="A388" t="str">
        <f t="shared" si="17"/>
        <v/>
      </c>
      <c r="B388" s="151"/>
      <c r="C388" s="111" t="str">
        <f t="shared" si="18"/>
        <v/>
      </c>
      <c r="D388" s="169"/>
      <c r="E388" s="111" t="str">
        <f t="shared" si="19"/>
        <v/>
      </c>
    </row>
    <row r="389" spans="1:5" x14ac:dyDescent="0.25">
      <c r="A389" t="str">
        <f t="shared" si="17"/>
        <v/>
      </c>
      <c r="B389" s="151"/>
      <c r="C389" s="111" t="str">
        <f t="shared" si="18"/>
        <v/>
      </c>
      <c r="D389" s="169"/>
      <c r="E389" s="111" t="str">
        <f t="shared" si="19"/>
        <v/>
      </c>
    </row>
    <row r="390" spans="1:5" x14ac:dyDescent="0.25">
      <c r="A390" t="str">
        <f t="shared" si="17"/>
        <v/>
      </c>
      <c r="B390" s="151"/>
      <c r="C390" s="111" t="str">
        <f t="shared" si="18"/>
        <v/>
      </c>
      <c r="D390" s="169"/>
      <c r="E390" s="111" t="str">
        <f t="shared" si="19"/>
        <v/>
      </c>
    </row>
    <row r="391" spans="1:5" x14ac:dyDescent="0.25">
      <c r="A391" t="str">
        <f t="shared" si="17"/>
        <v/>
      </c>
      <c r="B391" s="151"/>
      <c r="C391" s="111" t="str">
        <f t="shared" si="18"/>
        <v/>
      </c>
      <c r="D391" s="169"/>
      <c r="E391" s="111" t="str">
        <f t="shared" si="19"/>
        <v/>
      </c>
    </row>
    <row r="392" spans="1:5" x14ac:dyDescent="0.25">
      <c r="A392" t="str">
        <f t="shared" si="17"/>
        <v/>
      </c>
      <c r="B392" s="151"/>
      <c r="C392" s="111" t="str">
        <f t="shared" si="18"/>
        <v/>
      </c>
      <c r="D392" s="169"/>
      <c r="E392" s="111" t="str">
        <f t="shared" si="19"/>
        <v/>
      </c>
    </row>
    <row r="393" spans="1:5" x14ac:dyDescent="0.25">
      <c r="A393" t="str">
        <f t="shared" si="17"/>
        <v/>
      </c>
      <c r="B393" s="151"/>
      <c r="C393" s="111" t="str">
        <f t="shared" si="18"/>
        <v/>
      </c>
      <c r="D393" s="169"/>
      <c r="E393" s="111" t="str">
        <f t="shared" si="19"/>
        <v/>
      </c>
    </row>
    <row r="394" spans="1:5" x14ac:dyDescent="0.25">
      <c r="A394" t="str">
        <f t="shared" si="17"/>
        <v/>
      </c>
      <c r="B394" s="151"/>
      <c r="C394" s="111" t="str">
        <f t="shared" si="18"/>
        <v/>
      </c>
      <c r="D394" s="169"/>
      <c r="E394" s="111" t="str">
        <f t="shared" si="19"/>
        <v/>
      </c>
    </row>
    <row r="395" spans="1:5" x14ac:dyDescent="0.25">
      <c r="A395" t="str">
        <f t="shared" si="17"/>
        <v/>
      </c>
      <c r="B395" s="151"/>
      <c r="C395" s="111" t="str">
        <f t="shared" si="18"/>
        <v/>
      </c>
      <c r="D395" s="169"/>
      <c r="E395" s="111" t="str">
        <f t="shared" si="19"/>
        <v/>
      </c>
    </row>
    <row r="396" spans="1:5" x14ac:dyDescent="0.25">
      <c r="A396" t="str">
        <f t="shared" ref="A396:A459" si="20">IF(B396="site","Project",IF(B396="","",_xlfn.CONCAT(C396,INDEX(A:E,MATCH(C396,E:E,0),1))))</f>
        <v/>
      </c>
      <c r="B396" s="151"/>
      <c r="C396" s="111" t="str">
        <f t="shared" si="18"/>
        <v/>
      </c>
      <c r="D396" s="169"/>
      <c r="E396" s="111" t="str">
        <f t="shared" si="19"/>
        <v/>
      </c>
    </row>
    <row r="397" spans="1:5" x14ac:dyDescent="0.25">
      <c r="A397" t="str">
        <f t="shared" si="20"/>
        <v/>
      </c>
      <c r="B397" s="151"/>
      <c r="C397" s="111" t="str">
        <f t="shared" si="18"/>
        <v/>
      </c>
      <c r="D397" s="169"/>
      <c r="E397" s="111" t="str">
        <f t="shared" si="19"/>
        <v/>
      </c>
    </row>
    <row r="398" spans="1:5" x14ac:dyDescent="0.25">
      <c r="A398" t="str">
        <f t="shared" si="20"/>
        <v/>
      </c>
      <c r="B398" s="151"/>
      <c r="C398" s="111" t="str">
        <f t="shared" si="18"/>
        <v/>
      </c>
      <c r="D398" s="169"/>
      <c r="E398" s="111" t="str">
        <f t="shared" si="19"/>
        <v/>
      </c>
    </row>
    <row r="399" spans="1:5" x14ac:dyDescent="0.25">
      <c r="A399" t="str">
        <f t="shared" si="20"/>
        <v/>
      </c>
      <c r="B399" s="151"/>
      <c r="C399" s="111" t="str">
        <f t="shared" si="18"/>
        <v/>
      </c>
      <c r="D399" s="169"/>
      <c r="E399" s="111" t="str">
        <f t="shared" si="19"/>
        <v/>
      </c>
    </row>
    <row r="400" spans="1:5" x14ac:dyDescent="0.25">
      <c r="A400" t="str">
        <f t="shared" si="20"/>
        <v/>
      </c>
      <c r="B400" s="151"/>
      <c r="C400" s="111" t="str">
        <f t="shared" ref="C400:C463" si="21">IF(OR(B400="building envelope",B400="space type"),"Enter Building Name",IF(B400="building","Enter Site Name",""))</f>
        <v/>
      </c>
      <c r="D400" s="169"/>
      <c r="E400" s="111" t="str">
        <f t="shared" ref="E400:E463" si="22">IF(B400="building envelope","Enter Building Envelope Asset",IF(B400="building","Enter Building Name",IF(B400="space type","Enter Space Type Name",IF(B400="site","Enter Site Name",""))))</f>
        <v/>
      </c>
    </row>
    <row r="401" spans="1:5" x14ac:dyDescent="0.25">
      <c r="A401" t="str">
        <f t="shared" si="20"/>
        <v/>
      </c>
      <c r="B401" s="151"/>
      <c r="C401" s="111" t="str">
        <f t="shared" si="21"/>
        <v/>
      </c>
      <c r="D401" s="169"/>
      <c r="E401" s="111" t="str">
        <f t="shared" si="22"/>
        <v/>
      </c>
    </row>
    <row r="402" spans="1:5" x14ac:dyDescent="0.25">
      <c r="A402" t="str">
        <f t="shared" si="20"/>
        <v/>
      </c>
      <c r="B402" s="151"/>
      <c r="C402" s="111" t="str">
        <f t="shared" si="21"/>
        <v/>
      </c>
      <c r="D402" s="169"/>
      <c r="E402" s="111" t="str">
        <f t="shared" si="22"/>
        <v/>
      </c>
    </row>
    <row r="403" spans="1:5" x14ac:dyDescent="0.25">
      <c r="A403" t="str">
        <f t="shared" si="20"/>
        <v/>
      </c>
      <c r="B403" s="151"/>
      <c r="C403" s="111" t="str">
        <f t="shared" si="21"/>
        <v/>
      </c>
      <c r="D403" s="169"/>
      <c r="E403" s="111" t="str">
        <f t="shared" si="22"/>
        <v/>
      </c>
    </row>
    <row r="404" spans="1:5" x14ac:dyDescent="0.25">
      <c r="A404" t="str">
        <f t="shared" si="20"/>
        <v/>
      </c>
      <c r="B404" s="151"/>
      <c r="C404" s="111" t="str">
        <f t="shared" si="21"/>
        <v/>
      </c>
      <c r="D404" s="169"/>
      <c r="E404" s="111" t="str">
        <f t="shared" si="22"/>
        <v/>
      </c>
    </row>
    <row r="405" spans="1:5" x14ac:dyDescent="0.25">
      <c r="A405" t="str">
        <f t="shared" si="20"/>
        <v/>
      </c>
      <c r="B405" s="151"/>
      <c r="C405" s="111" t="str">
        <f t="shared" si="21"/>
        <v/>
      </c>
      <c r="D405" s="169"/>
      <c r="E405" s="111" t="str">
        <f t="shared" si="22"/>
        <v/>
      </c>
    </row>
    <row r="406" spans="1:5" x14ac:dyDescent="0.25">
      <c r="A406" t="str">
        <f t="shared" si="20"/>
        <v/>
      </c>
      <c r="B406" s="151"/>
      <c r="C406" s="111" t="str">
        <f t="shared" si="21"/>
        <v/>
      </c>
      <c r="D406" s="169"/>
      <c r="E406" s="111" t="str">
        <f t="shared" si="22"/>
        <v/>
      </c>
    </row>
    <row r="407" spans="1:5" x14ac:dyDescent="0.25">
      <c r="A407" t="str">
        <f t="shared" si="20"/>
        <v/>
      </c>
      <c r="B407" s="151"/>
      <c r="C407" s="111" t="str">
        <f t="shared" si="21"/>
        <v/>
      </c>
      <c r="D407" s="169"/>
      <c r="E407" s="111" t="str">
        <f t="shared" si="22"/>
        <v/>
      </c>
    </row>
    <row r="408" spans="1:5" x14ac:dyDescent="0.25">
      <c r="A408" t="str">
        <f t="shared" si="20"/>
        <v/>
      </c>
      <c r="B408" s="151"/>
      <c r="C408" s="111" t="str">
        <f t="shared" si="21"/>
        <v/>
      </c>
      <c r="D408" s="169"/>
      <c r="E408" s="111" t="str">
        <f t="shared" si="22"/>
        <v/>
      </c>
    </row>
    <row r="409" spans="1:5" x14ac:dyDescent="0.25">
      <c r="A409" t="str">
        <f t="shared" si="20"/>
        <v/>
      </c>
      <c r="B409" s="151"/>
      <c r="C409" s="111" t="str">
        <f t="shared" si="21"/>
        <v/>
      </c>
      <c r="D409" s="169"/>
      <c r="E409" s="111" t="str">
        <f t="shared" si="22"/>
        <v/>
      </c>
    </row>
    <row r="410" spans="1:5" x14ac:dyDescent="0.25">
      <c r="A410" t="str">
        <f t="shared" si="20"/>
        <v/>
      </c>
      <c r="B410" s="151"/>
      <c r="C410" s="111" t="str">
        <f t="shared" si="21"/>
        <v/>
      </c>
      <c r="D410" s="169"/>
      <c r="E410" s="111" t="str">
        <f t="shared" si="22"/>
        <v/>
      </c>
    </row>
    <row r="411" spans="1:5" x14ac:dyDescent="0.25">
      <c r="A411" t="str">
        <f t="shared" si="20"/>
        <v/>
      </c>
      <c r="B411" s="151"/>
      <c r="C411" s="111" t="str">
        <f t="shared" si="21"/>
        <v/>
      </c>
      <c r="D411" s="169"/>
      <c r="E411" s="111" t="str">
        <f t="shared" si="22"/>
        <v/>
      </c>
    </row>
    <row r="412" spans="1:5" x14ac:dyDescent="0.25">
      <c r="A412" t="str">
        <f t="shared" si="20"/>
        <v/>
      </c>
      <c r="B412" s="151"/>
      <c r="C412" s="111" t="str">
        <f t="shared" si="21"/>
        <v/>
      </c>
      <c r="D412" s="169"/>
      <c r="E412" s="111" t="str">
        <f t="shared" si="22"/>
        <v/>
      </c>
    </row>
    <row r="413" spans="1:5" x14ac:dyDescent="0.25">
      <c r="A413" t="str">
        <f t="shared" si="20"/>
        <v/>
      </c>
      <c r="B413" s="151"/>
      <c r="C413" s="111" t="str">
        <f t="shared" si="21"/>
        <v/>
      </c>
      <c r="D413" s="169"/>
      <c r="E413" s="111" t="str">
        <f t="shared" si="22"/>
        <v/>
      </c>
    </row>
    <row r="414" spans="1:5" x14ac:dyDescent="0.25">
      <c r="A414" t="str">
        <f t="shared" si="20"/>
        <v/>
      </c>
      <c r="B414" s="151"/>
      <c r="C414" s="111" t="str">
        <f t="shared" si="21"/>
        <v/>
      </c>
      <c r="D414" s="169"/>
      <c r="E414" s="111" t="str">
        <f t="shared" si="22"/>
        <v/>
      </c>
    </row>
    <row r="415" spans="1:5" x14ac:dyDescent="0.25">
      <c r="A415" t="str">
        <f t="shared" si="20"/>
        <v/>
      </c>
      <c r="B415" s="151"/>
      <c r="C415" s="111" t="str">
        <f t="shared" si="21"/>
        <v/>
      </c>
      <c r="D415" s="169"/>
      <c r="E415" s="111" t="str">
        <f t="shared" si="22"/>
        <v/>
      </c>
    </row>
    <row r="416" spans="1:5" x14ac:dyDescent="0.25">
      <c r="A416" t="str">
        <f t="shared" si="20"/>
        <v/>
      </c>
      <c r="B416" s="151"/>
      <c r="C416" s="111" t="str">
        <f t="shared" si="21"/>
        <v/>
      </c>
      <c r="D416" s="169"/>
      <c r="E416" s="111" t="str">
        <f t="shared" si="22"/>
        <v/>
      </c>
    </row>
    <row r="417" spans="1:5" x14ac:dyDescent="0.25">
      <c r="A417" t="str">
        <f t="shared" si="20"/>
        <v/>
      </c>
      <c r="B417" s="151"/>
      <c r="C417" s="111" t="str">
        <f t="shared" si="21"/>
        <v/>
      </c>
      <c r="D417" s="169"/>
      <c r="E417" s="111" t="str">
        <f t="shared" si="22"/>
        <v/>
      </c>
    </row>
    <row r="418" spans="1:5" x14ac:dyDescent="0.25">
      <c r="A418" t="str">
        <f t="shared" si="20"/>
        <v/>
      </c>
      <c r="B418" s="151"/>
      <c r="C418" s="111" t="str">
        <f t="shared" si="21"/>
        <v/>
      </c>
      <c r="D418" s="169"/>
      <c r="E418" s="111" t="str">
        <f t="shared" si="22"/>
        <v/>
      </c>
    </row>
    <row r="419" spans="1:5" x14ac:dyDescent="0.25">
      <c r="A419" t="str">
        <f t="shared" si="20"/>
        <v/>
      </c>
      <c r="B419" s="151"/>
      <c r="C419" s="111" t="str">
        <f t="shared" si="21"/>
        <v/>
      </c>
      <c r="D419" s="169"/>
      <c r="E419" s="111" t="str">
        <f t="shared" si="22"/>
        <v/>
      </c>
    </row>
    <row r="420" spans="1:5" x14ac:dyDescent="0.25">
      <c r="A420" t="str">
        <f t="shared" si="20"/>
        <v/>
      </c>
      <c r="B420" s="151"/>
      <c r="C420" s="111" t="str">
        <f t="shared" si="21"/>
        <v/>
      </c>
      <c r="D420" s="169"/>
      <c r="E420" s="111" t="str">
        <f t="shared" si="22"/>
        <v/>
      </c>
    </row>
    <row r="421" spans="1:5" x14ac:dyDescent="0.25">
      <c r="A421" t="str">
        <f t="shared" si="20"/>
        <v/>
      </c>
      <c r="B421" s="151"/>
      <c r="C421" s="111" t="str">
        <f t="shared" si="21"/>
        <v/>
      </c>
      <c r="D421" s="169"/>
      <c r="E421" s="111" t="str">
        <f t="shared" si="22"/>
        <v/>
      </c>
    </row>
    <row r="422" spans="1:5" x14ac:dyDescent="0.25">
      <c r="A422" t="str">
        <f t="shared" si="20"/>
        <v/>
      </c>
      <c r="B422" s="151"/>
      <c r="C422" s="111" t="str">
        <f t="shared" si="21"/>
        <v/>
      </c>
      <c r="D422" s="169"/>
      <c r="E422" s="111" t="str">
        <f t="shared" si="22"/>
        <v/>
      </c>
    </row>
    <row r="423" spans="1:5" x14ac:dyDescent="0.25">
      <c r="A423" t="str">
        <f t="shared" si="20"/>
        <v/>
      </c>
      <c r="B423" s="151"/>
      <c r="C423" s="111" t="str">
        <f t="shared" si="21"/>
        <v/>
      </c>
      <c r="D423" s="169"/>
      <c r="E423" s="111" t="str">
        <f t="shared" si="22"/>
        <v/>
      </c>
    </row>
    <row r="424" spans="1:5" x14ac:dyDescent="0.25">
      <c r="A424" t="str">
        <f t="shared" si="20"/>
        <v/>
      </c>
      <c r="B424" s="151"/>
      <c r="C424" s="111" t="str">
        <f t="shared" si="21"/>
        <v/>
      </c>
      <c r="D424" s="169"/>
      <c r="E424" s="111" t="str">
        <f t="shared" si="22"/>
        <v/>
      </c>
    </row>
    <row r="425" spans="1:5" x14ac:dyDescent="0.25">
      <c r="A425" t="str">
        <f t="shared" si="20"/>
        <v/>
      </c>
      <c r="B425" s="151"/>
      <c r="C425" s="111" t="str">
        <f t="shared" si="21"/>
        <v/>
      </c>
      <c r="D425" s="169"/>
      <c r="E425" s="111" t="str">
        <f t="shared" si="22"/>
        <v/>
      </c>
    </row>
    <row r="426" spans="1:5" x14ac:dyDescent="0.25">
      <c r="A426" t="str">
        <f t="shared" si="20"/>
        <v/>
      </c>
      <c r="B426" s="151"/>
      <c r="C426" s="111" t="str">
        <f t="shared" si="21"/>
        <v/>
      </c>
      <c r="D426" s="169"/>
      <c r="E426" s="111" t="str">
        <f t="shared" si="22"/>
        <v/>
      </c>
    </row>
    <row r="427" spans="1:5" x14ac:dyDescent="0.25">
      <c r="A427" t="str">
        <f t="shared" si="20"/>
        <v/>
      </c>
      <c r="B427" s="151"/>
      <c r="C427" s="111" t="str">
        <f t="shared" si="21"/>
        <v/>
      </c>
      <c r="D427" s="169"/>
      <c r="E427" s="111" t="str">
        <f t="shared" si="22"/>
        <v/>
      </c>
    </row>
    <row r="428" spans="1:5" x14ac:dyDescent="0.25">
      <c r="A428" t="str">
        <f t="shared" si="20"/>
        <v/>
      </c>
      <c r="B428" s="151"/>
      <c r="C428" s="111" t="str">
        <f t="shared" si="21"/>
        <v/>
      </c>
      <c r="D428" s="169"/>
      <c r="E428" s="111" t="str">
        <f t="shared" si="22"/>
        <v/>
      </c>
    </row>
    <row r="429" spans="1:5" x14ac:dyDescent="0.25">
      <c r="A429" t="str">
        <f t="shared" si="20"/>
        <v/>
      </c>
      <c r="B429" s="151"/>
      <c r="C429" s="111" t="str">
        <f t="shared" si="21"/>
        <v/>
      </c>
      <c r="D429" s="169"/>
      <c r="E429" s="111" t="str">
        <f t="shared" si="22"/>
        <v/>
      </c>
    </row>
    <row r="430" spans="1:5" x14ac:dyDescent="0.25">
      <c r="A430" t="str">
        <f t="shared" si="20"/>
        <v/>
      </c>
      <c r="B430" s="151"/>
      <c r="C430" s="111" t="str">
        <f t="shared" si="21"/>
        <v/>
      </c>
      <c r="D430" s="169"/>
      <c r="E430" s="111" t="str">
        <f t="shared" si="22"/>
        <v/>
      </c>
    </row>
    <row r="431" spans="1:5" x14ac:dyDescent="0.25">
      <c r="A431" t="str">
        <f t="shared" si="20"/>
        <v/>
      </c>
      <c r="B431" s="151"/>
      <c r="C431" s="111" t="str">
        <f t="shared" si="21"/>
        <v/>
      </c>
      <c r="D431" s="169"/>
      <c r="E431" s="111" t="str">
        <f t="shared" si="22"/>
        <v/>
      </c>
    </row>
    <row r="432" spans="1:5" x14ac:dyDescent="0.25">
      <c r="A432" t="str">
        <f t="shared" si="20"/>
        <v/>
      </c>
      <c r="B432" s="151"/>
      <c r="C432" s="111" t="str">
        <f t="shared" si="21"/>
        <v/>
      </c>
      <c r="D432" s="169"/>
      <c r="E432" s="111" t="str">
        <f t="shared" si="22"/>
        <v/>
      </c>
    </row>
    <row r="433" spans="1:5" x14ac:dyDescent="0.25">
      <c r="A433" t="str">
        <f t="shared" si="20"/>
        <v/>
      </c>
      <c r="B433" s="151"/>
      <c r="C433" s="111" t="str">
        <f t="shared" si="21"/>
        <v/>
      </c>
      <c r="D433" s="169"/>
      <c r="E433" s="111" t="str">
        <f t="shared" si="22"/>
        <v/>
      </c>
    </row>
    <row r="434" spans="1:5" x14ac:dyDescent="0.25">
      <c r="A434" t="str">
        <f t="shared" si="20"/>
        <v/>
      </c>
      <c r="B434" s="151"/>
      <c r="C434" s="111" t="str">
        <f t="shared" si="21"/>
        <v/>
      </c>
      <c r="D434" s="169"/>
      <c r="E434" s="111" t="str">
        <f t="shared" si="22"/>
        <v/>
      </c>
    </row>
    <row r="435" spans="1:5" x14ac:dyDescent="0.25">
      <c r="A435" t="str">
        <f t="shared" si="20"/>
        <v/>
      </c>
      <c r="B435" s="151"/>
      <c r="C435" s="111" t="str">
        <f t="shared" si="21"/>
        <v/>
      </c>
      <c r="D435" s="169"/>
      <c r="E435" s="111" t="str">
        <f t="shared" si="22"/>
        <v/>
      </c>
    </row>
    <row r="436" spans="1:5" x14ac:dyDescent="0.25">
      <c r="A436" t="str">
        <f t="shared" si="20"/>
        <v/>
      </c>
      <c r="B436" s="151"/>
      <c r="C436" s="111" t="str">
        <f t="shared" si="21"/>
        <v/>
      </c>
      <c r="D436" s="169"/>
      <c r="E436" s="111" t="str">
        <f t="shared" si="22"/>
        <v/>
      </c>
    </row>
    <row r="437" spans="1:5" x14ac:dyDescent="0.25">
      <c r="A437" t="str">
        <f t="shared" si="20"/>
        <v/>
      </c>
      <c r="B437" s="151"/>
      <c r="C437" s="111" t="str">
        <f t="shared" si="21"/>
        <v/>
      </c>
      <c r="D437" s="169"/>
      <c r="E437" s="111" t="str">
        <f t="shared" si="22"/>
        <v/>
      </c>
    </row>
    <row r="438" spans="1:5" x14ac:dyDescent="0.25">
      <c r="A438" t="str">
        <f t="shared" si="20"/>
        <v/>
      </c>
      <c r="B438" s="151"/>
      <c r="C438" s="111" t="str">
        <f t="shared" si="21"/>
        <v/>
      </c>
      <c r="D438" s="169"/>
      <c r="E438" s="111" t="str">
        <f t="shared" si="22"/>
        <v/>
      </c>
    </row>
    <row r="439" spans="1:5" x14ac:dyDescent="0.25">
      <c r="A439" t="str">
        <f t="shared" si="20"/>
        <v/>
      </c>
      <c r="B439" s="151"/>
      <c r="C439" s="111" t="str">
        <f t="shared" si="21"/>
        <v/>
      </c>
      <c r="D439" s="169"/>
      <c r="E439" s="111" t="str">
        <f t="shared" si="22"/>
        <v/>
      </c>
    </row>
    <row r="440" spans="1:5" x14ac:dyDescent="0.25">
      <c r="A440" t="str">
        <f t="shared" si="20"/>
        <v/>
      </c>
      <c r="B440" s="151"/>
      <c r="C440" s="111" t="str">
        <f t="shared" si="21"/>
        <v/>
      </c>
      <c r="D440" s="169"/>
      <c r="E440" s="111" t="str">
        <f t="shared" si="22"/>
        <v/>
      </c>
    </row>
    <row r="441" spans="1:5" x14ac:dyDescent="0.25">
      <c r="A441" t="str">
        <f t="shared" si="20"/>
        <v/>
      </c>
      <c r="B441" s="151"/>
      <c r="C441" s="111" t="str">
        <f t="shared" si="21"/>
        <v/>
      </c>
      <c r="D441" s="169"/>
      <c r="E441" s="111" t="str">
        <f t="shared" si="22"/>
        <v/>
      </c>
    </row>
    <row r="442" spans="1:5" x14ac:dyDescent="0.25">
      <c r="A442" t="str">
        <f t="shared" si="20"/>
        <v/>
      </c>
      <c r="B442" s="151"/>
      <c r="C442" s="111" t="str">
        <f t="shared" si="21"/>
        <v/>
      </c>
      <c r="D442" s="169"/>
      <c r="E442" s="111" t="str">
        <f t="shared" si="22"/>
        <v/>
      </c>
    </row>
    <row r="443" spans="1:5" x14ac:dyDescent="0.25">
      <c r="A443" t="str">
        <f t="shared" si="20"/>
        <v/>
      </c>
      <c r="B443" s="151"/>
      <c r="C443" s="111" t="str">
        <f t="shared" si="21"/>
        <v/>
      </c>
      <c r="D443" s="169"/>
      <c r="E443" s="111" t="str">
        <f t="shared" si="22"/>
        <v/>
      </c>
    </row>
    <row r="444" spans="1:5" x14ac:dyDescent="0.25">
      <c r="A444" t="str">
        <f t="shared" si="20"/>
        <v/>
      </c>
      <c r="B444" s="151"/>
      <c r="C444" s="111" t="str">
        <f t="shared" si="21"/>
        <v/>
      </c>
      <c r="D444" s="169"/>
      <c r="E444" s="111" t="str">
        <f t="shared" si="22"/>
        <v/>
      </c>
    </row>
    <row r="445" spans="1:5" x14ac:dyDescent="0.25">
      <c r="A445" t="str">
        <f t="shared" si="20"/>
        <v/>
      </c>
      <c r="B445" s="151"/>
      <c r="C445" s="111" t="str">
        <f t="shared" si="21"/>
        <v/>
      </c>
      <c r="D445" s="169"/>
      <c r="E445" s="111" t="str">
        <f t="shared" si="22"/>
        <v/>
      </c>
    </row>
    <row r="446" spans="1:5" x14ac:dyDescent="0.25">
      <c r="A446" t="str">
        <f t="shared" si="20"/>
        <v/>
      </c>
      <c r="B446" s="151"/>
      <c r="C446" s="111" t="str">
        <f t="shared" si="21"/>
        <v/>
      </c>
      <c r="D446" s="169"/>
      <c r="E446" s="111" t="str">
        <f t="shared" si="22"/>
        <v/>
      </c>
    </row>
    <row r="447" spans="1:5" x14ac:dyDescent="0.25">
      <c r="A447" t="str">
        <f t="shared" si="20"/>
        <v/>
      </c>
      <c r="B447" s="151"/>
      <c r="C447" s="111" t="str">
        <f t="shared" si="21"/>
        <v/>
      </c>
      <c r="D447" s="169"/>
      <c r="E447" s="111" t="str">
        <f t="shared" si="22"/>
        <v/>
      </c>
    </row>
    <row r="448" spans="1:5" x14ac:dyDescent="0.25">
      <c r="A448" t="str">
        <f t="shared" si="20"/>
        <v/>
      </c>
      <c r="B448" s="151"/>
      <c r="C448" s="111" t="str">
        <f t="shared" si="21"/>
        <v/>
      </c>
      <c r="D448" s="169"/>
      <c r="E448" s="111" t="str">
        <f t="shared" si="22"/>
        <v/>
      </c>
    </row>
    <row r="449" spans="1:5" x14ac:dyDescent="0.25">
      <c r="A449" t="str">
        <f t="shared" si="20"/>
        <v/>
      </c>
      <c r="B449" s="151"/>
      <c r="C449" s="111" t="str">
        <f t="shared" si="21"/>
        <v/>
      </c>
      <c r="D449" s="169"/>
      <c r="E449" s="111" t="str">
        <f t="shared" si="22"/>
        <v/>
      </c>
    </row>
    <row r="450" spans="1:5" x14ac:dyDescent="0.25">
      <c r="A450" t="str">
        <f t="shared" si="20"/>
        <v/>
      </c>
      <c r="B450" s="151"/>
      <c r="C450" s="111" t="str">
        <f t="shared" si="21"/>
        <v/>
      </c>
      <c r="D450" s="169"/>
      <c r="E450" s="111" t="str">
        <f t="shared" si="22"/>
        <v/>
      </c>
    </row>
    <row r="451" spans="1:5" x14ac:dyDescent="0.25">
      <c r="A451" t="str">
        <f t="shared" si="20"/>
        <v/>
      </c>
      <c r="B451" s="151"/>
      <c r="C451" s="111" t="str">
        <f t="shared" si="21"/>
        <v/>
      </c>
      <c r="D451" s="169"/>
      <c r="E451" s="111" t="str">
        <f t="shared" si="22"/>
        <v/>
      </c>
    </row>
    <row r="452" spans="1:5" x14ac:dyDescent="0.25">
      <c r="A452" t="str">
        <f t="shared" si="20"/>
        <v/>
      </c>
      <c r="B452" s="151"/>
      <c r="C452" s="111" t="str">
        <f t="shared" si="21"/>
        <v/>
      </c>
      <c r="D452" s="169"/>
      <c r="E452" s="111" t="str">
        <f t="shared" si="22"/>
        <v/>
      </c>
    </row>
    <row r="453" spans="1:5" x14ac:dyDescent="0.25">
      <c r="A453" t="str">
        <f t="shared" si="20"/>
        <v/>
      </c>
      <c r="B453" s="151"/>
      <c r="C453" s="111" t="str">
        <f t="shared" si="21"/>
        <v/>
      </c>
      <c r="D453" s="169"/>
      <c r="E453" s="111" t="str">
        <f t="shared" si="22"/>
        <v/>
      </c>
    </row>
    <row r="454" spans="1:5" x14ac:dyDescent="0.25">
      <c r="A454" t="str">
        <f t="shared" si="20"/>
        <v/>
      </c>
      <c r="B454" s="151"/>
      <c r="C454" s="111" t="str">
        <f t="shared" si="21"/>
        <v/>
      </c>
      <c r="D454" s="169"/>
      <c r="E454" s="111" t="str">
        <f t="shared" si="22"/>
        <v/>
      </c>
    </row>
    <row r="455" spans="1:5" x14ac:dyDescent="0.25">
      <c r="A455" t="str">
        <f t="shared" si="20"/>
        <v/>
      </c>
      <c r="B455" s="151"/>
      <c r="C455" s="111" t="str">
        <f t="shared" si="21"/>
        <v/>
      </c>
      <c r="D455" s="169"/>
      <c r="E455" s="111" t="str">
        <f t="shared" si="22"/>
        <v/>
      </c>
    </row>
    <row r="456" spans="1:5" x14ac:dyDescent="0.25">
      <c r="A456" t="str">
        <f t="shared" si="20"/>
        <v/>
      </c>
      <c r="B456" s="151"/>
      <c r="C456" s="111" t="str">
        <f t="shared" si="21"/>
        <v/>
      </c>
      <c r="D456" s="169"/>
      <c r="E456" s="111" t="str">
        <f t="shared" si="22"/>
        <v/>
      </c>
    </row>
    <row r="457" spans="1:5" x14ac:dyDescent="0.25">
      <c r="A457" t="str">
        <f t="shared" si="20"/>
        <v/>
      </c>
      <c r="B457" s="151"/>
      <c r="C457" s="111" t="str">
        <f t="shared" si="21"/>
        <v/>
      </c>
      <c r="D457" s="169"/>
      <c r="E457" s="111" t="str">
        <f t="shared" si="22"/>
        <v/>
      </c>
    </row>
    <row r="458" spans="1:5" x14ac:dyDescent="0.25">
      <c r="A458" t="str">
        <f t="shared" si="20"/>
        <v/>
      </c>
      <c r="B458" s="151"/>
      <c r="C458" s="111" t="str">
        <f t="shared" si="21"/>
        <v/>
      </c>
      <c r="D458" s="169"/>
      <c r="E458" s="111" t="str">
        <f t="shared" si="22"/>
        <v/>
      </c>
    </row>
    <row r="459" spans="1:5" x14ac:dyDescent="0.25">
      <c r="A459" t="str">
        <f t="shared" si="20"/>
        <v/>
      </c>
      <c r="B459" s="151"/>
      <c r="C459" s="111" t="str">
        <f t="shared" si="21"/>
        <v/>
      </c>
      <c r="D459" s="169"/>
      <c r="E459" s="111" t="str">
        <f t="shared" si="22"/>
        <v/>
      </c>
    </row>
    <row r="460" spans="1:5" x14ac:dyDescent="0.25">
      <c r="A460" t="str">
        <f t="shared" ref="A460:A523" si="23">IF(B460="site","Project",IF(B460="","",_xlfn.CONCAT(C460,INDEX(A:E,MATCH(C460,E:E,0),1))))</f>
        <v/>
      </c>
      <c r="B460" s="151"/>
      <c r="C460" s="111" t="str">
        <f t="shared" si="21"/>
        <v/>
      </c>
      <c r="D460" s="169"/>
      <c r="E460" s="111" t="str">
        <f t="shared" si="22"/>
        <v/>
      </c>
    </row>
    <row r="461" spans="1:5" x14ac:dyDescent="0.25">
      <c r="A461" t="str">
        <f t="shared" si="23"/>
        <v/>
      </c>
      <c r="B461" s="151"/>
      <c r="C461" s="111" t="str">
        <f t="shared" si="21"/>
        <v/>
      </c>
      <c r="D461" s="169"/>
      <c r="E461" s="111" t="str">
        <f t="shared" si="22"/>
        <v/>
      </c>
    </row>
    <row r="462" spans="1:5" x14ac:dyDescent="0.25">
      <c r="A462" t="str">
        <f t="shared" si="23"/>
        <v/>
      </c>
      <c r="B462" s="151"/>
      <c r="C462" s="111" t="str">
        <f t="shared" si="21"/>
        <v/>
      </c>
      <c r="D462" s="169"/>
      <c r="E462" s="111" t="str">
        <f t="shared" si="22"/>
        <v/>
      </c>
    </row>
    <row r="463" spans="1:5" x14ac:dyDescent="0.25">
      <c r="A463" t="str">
        <f t="shared" si="23"/>
        <v/>
      </c>
      <c r="B463" s="151"/>
      <c r="C463" s="111" t="str">
        <f t="shared" si="21"/>
        <v/>
      </c>
      <c r="D463" s="169"/>
      <c r="E463" s="111" t="str">
        <f t="shared" si="22"/>
        <v/>
      </c>
    </row>
    <row r="464" spans="1:5" x14ac:dyDescent="0.25">
      <c r="A464" t="str">
        <f t="shared" si="23"/>
        <v/>
      </c>
      <c r="B464" s="151"/>
      <c r="C464" s="111" t="str">
        <f t="shared" ref="C464:C527" si="24">IF(OR(B464="building envelope",B464="space type"),"Enter Building Name",IF(B464="building","Enter Site Name",""))</f>
        <v/>
      </c>
      <c r="D464" s="169"/>
      <c r="E464" s="111" t="str">
        <f t="shared" ref="E464:E527" si="25">IF(B464="building envelope","Enter Building Envelope Asset",IF(B464="building","Enter Building Name",IF(B464="space type","Enter Space Type Name",IF(B464="site","Enter Site Name",""))))</f>
        <v/>
      </c>
    </row>
    <row r="465" spans="1:5" x14ac:dyDescent="0.25">
      <c r="A465" t="str">
        <f t="shared" si="23"/>
        <v/>
      </c>
      <c r="B465" s="151"/>
      <c r="C465" s="111" t="str">
        <f t="shared" si="24"/>
        <v/>
      </c>
      <c r="D465" s="169"/>
      <c r="E465" s="111" t="str">
        <f t="shared" si="25"/>
        <v/>
      </c>
    </row>
    <row r="466" spans="1:5" x14ac:dyDescent="0.25">
      <c r="A466" t="str">
        <f t="shared" si="23"/>
        <v/>
      </c>
      <c r="B466" s="151"/>
      <c r="C466" s="111" t="str">
        <f t="shared" si="24"/>
        <v/>
      </c>
      <c r="D466" s="169"/>
      <c r="E466" s="111" t="str">
        <f t="shared" si="25"/>
        <v/>
      </c>
    </row>
    <row r="467" spans="1:5" x14ac:dyDescent="0.25">
      <c r="A467" t="str">
        <f t="shared" si="23"/>
        <v/>
      </c>
      <c r="B467" s="151"/>
      <c r="C467" s="111" t="str">
        <f t="shared" si="24"/>
        <v/>
      </c>
      <c r="D467" s="169"/>
      <c r="E467" s="111" t="str">
        <f t="shared" si="25"/>
        <v/>
      </c>
    </row>
    <row r="468" spans="1:5" x14ac:dyDescent="0.25">
      <c r="A468" t="str">
        <f t="shared" si="23"/>
        <v/>
      </c>
      <c r="B468" s="151"/>
      <c r="C468" s="111" t="str">
        <f t="shared" si="24"/>
        <v/>
      </c>
      <c r="D468" s="169"/>
      <c r="E468" s="111" t="str">
        <f t="shared" si="25"/>
        <v/>
      </c>
    </row>
    <row r="469" spans="1:5" x14ac:dyDescent="0.25">
      <c r="A469" t="str">
        <f t="shared" si="23"/>
        <v/>
      </c>
      <c r="B469" s="151"/>
      <c r="C469" s="111" t="str">
        <f t="shared" si="24"/>
        <v/>
      </c>
      <c r="D469" s="169"/>
      <c r="E469" s="111" t="str">
        <f t="shared" si="25"/>
        <v/>
      </c>
    </row>
    <row r="470" spans="1:5" x14ac:dyDescent="0.25">
      <c r="A470" t="str">
        <f t="shared" si="23"/>
        <v/>
      </c>
      <c r="B470" s="151"/>
      <c r="C470" s="111" t="str">
        <f t="shared" si="24"/>
        <v/>
      </c>
      <c r="D470" s="169"/>
      <c r="E470" s="111" t="str">
        <f t="shared" si="25"/>
        <v/>
      </c>
    </row>
    <row r="471" spans="1:5" x14ac:dyDescent="0.25">
      <c r="A471" t="str">
        <f t="shared" si="23"/>
        <v/>
      </c>
      <c r="B471" s="151"/>
      <c r="C471" s="111" t="str">
        <f t="shared" si="24"/>
        <v/>
      </c>
      <c r="D471" s="169"/>
      <c r="E471" s="111" t="str">
        <f t="shared" si="25"/>
        <v/>
      </c>
    </row>
    <row r="472" spans="1:5" x14ac:dyDescent="0.25">
      <c r="A472" t="str">
        <f t="shared" si="23"/>
        <v/>
      </c>
      <c r="B472" s="151"/>
      <c r="C472" s="111" t="str">
        <f t="shared" si="24"/>
        <v/>
      </c>
      <c r="D472" s="169"/>
      <c r="E472" s="111" t="str">
        <f t="shared" si="25"/>
        <v/>
      </c>
    </row>
    <row r="473" spans="1:5" x14ac:dyDescent="0.25">
      <c r="A473" t="str">
        <f t="shared" si="23"/>
        <v/>
      </c>
      <c r="B473" s="151"/>
      <c r="C473" s="111" t="str">
        <f t="shared" si="24"/>
        <v/>
      </c>
      <c r="D473" s="169"/>
      <c r="E473" s="111" t="str">
        <f t="shared" si="25"/>
        <v/>
      </c>
    </row>
    <row r="474" spans="1:5" x14ac:dyDescent="0.25">
      <c r="A474" t="str">
        <f t="shared" si="23"/>
        <v/>
      </c>
      <c r="B474" s="151"/>
      <c r="C474" s="111" t="str">
        <f t="shared" si="24"/>
        <v/>
      </c>
      <c r="D474" s="169"/>
      <c r="E474" s="111" t="str">
        <f t="shared" si="25"/>
        <v/>
      </c>
    </row>
    <row r="475" spans="1:5" x14ac:dyDescent="0.25">
      <c r="A475" t="str">
        <f t="shared" si="23"/>
        <v/>
      </c>
      <c r="B475" s="151"/>
      <c r="C475" s="111" t="str">
        <f t="shared" si="24"/>
        <v/>
      </c>
      <c r="D475" s="169"/>
      <c r="E475" s="111" t="str">
        <f t="shared" si="25"/>
        <v/>
      </c>
    </row>
    <row r="476" spans="1:5" x14ac:dyDescent="0.25">
      <c r="A476" t="str">
        <f t="shared" si="23"/>
        <v/>
      </c>
      <c r="B476" s="151"/>
      <c r="C476" s="111" t="str">
        <f t="shared" si="24"/>
        <v/>
      </c>
      <c r="D476" s="169"/>
      <c r="E476" s="111" t="str">
        <f t="shared" si="25"/>
        <v/>
      </c>
    </row>
    <row r="477" spans="1:5" x14ac:dyDescent="0.25">
      <c r="A477" t="str">
        <f t="shared" si="23"/>
        <v/>
      </c>
      <c r="B477" s="151"/>
      <c r="C477" s="111" t="str">
        <f t="shared" si="24"/>
        <v/>
      </c>
      <c r="D477" s="169"/>
      <c r="E477" s="111" t="str">
        <f t="shared" si="25"/>
        <v/>
      </c>
    </row>
    <row r="478" spans="1:5" x14ac:dyDescent="0.25">
      <c r="A478" t="str">
        <f t="shared" si="23"/>
        <v/>
      </c>
      <c r="B478" s="151"/>
      <c r="C478" s="111" t="str">
        <f t="shared" si="24"/>
        <v/>
      </c>
      <c r="D478" s="169"/>
      <c r="E478" s="111" t="str">
        <f t="shared" si="25"/>
        <v/>
      </c>
    </row>
    <row r="479" spans="1:5" x14ac:dyDescent="0.25">
      <c r="A479" t="str">
        <f t="shared" si="23"/>
        <v/>
      </c>
      <c r="B479" s="151"/>
      <c r="C479" s="111" t="str">
        <f t="shared" si="24"/>
        <v/>
      </c>
      <c r="D479" s="169"/>
      <c r="E479" s="111" t="str">
        <f t="shared" si="25"/>
        <v/>
      </c>
    </row>
    <row r="480" spans="1:5" x14ac:dyDescent="0.25">
      <c r="A480" t="str">
        <f t="shared" si="23"/>
        <v/>
      </c>
      <c r="B480" s="151"/>
      <c r="C480" s="111" t="str">
        <f t="shared" si="24"/>
        <v/>
      </c>
      <c r="D480" s="169"/>
      <c r="E480" s="111" t="str">
        <f t="shared" si="25"/>
        <v/>
      </c>
    </row>
    <row r="481" spans="1:5" x14ac:dyDescent="0.25">
      <c r="A481" t="str">
        <f t="shared" si="23"/>
        <v/>
      </c>
      <c r="B481" s="151"/>
      <c r="C481" s="111" t="str">
        <f t="shared" si="24"/>
        <v/>
      </c>
      <c r="D481" s="169"/>
      <c r="E481" s="111" t="str">
        <f t="shared" si="25"/>
        <v/>
      </c>
    </row>
    <row r="482" spans="1:5" x14ac:dyDescent="0.25">
      <c r="A482" t="str">
        <f t="shared" si="23"/>
        <v/>
      </c>
      <c r="B482" s="151"/>
      <c r="C482" s="111" t="str">
        <f t="shared" si="24"/>
        <v/>
      </c>
      <c r="D482" s="169"/>
      <c r="E482" s="111" t="str">
        <f t="shared" si="25"/>
        <v/>
      </c>
    </row>
    <row r="483" spans="1:5" x14ac:dyDescent="0.25">
      <c r="A483" t="str">
        <f t="shared" si="23"/>
        <v/>
      </c>
      <c r="B483" s="151"/>
      <c r="C483" s="111" t="str">
        <f t="shared" si="24"/>
        <v/>
      </c>
      <c r="D483" s="169"/>
      <c r="E483" s="111" t="str">
        <f t="shared" si="25"/>
        <v/>
      </c>
    </row>
    <row r="484" spans="1:5" x14ac:dyDescent="0.25">
      <c r="A484" t="str">
        <f t="shared" si="23"/>
        <v/>
      </c>
      <c r="B484" s="151"/>
      <c r="C484" s="111" t="str">
        <f t="shared" si="24"/>
        <v/>
      </c>
      <c r="D484" s="169"/>
      <c r="E484" s="111" t="str">
        <f t="shared" si="25"/>
        <v/>
      </c>
    </row>
    <row r="485" spans="1:5" x14ac:dyDescent="0.25">
      <c r="A485" t="str">
        <f t="shared" si="23"/>
        <v/>
      </c>
      <c r="B485" s="151"/>
      <c r="C485" s="111" t="str">
        <f t="shared" si="24"/>
        <v/>
      </c>
      <c r="D485" s="169"/>
      <c r="E485" s="111" t="str">
        <f t="shared" si="25"/>
        <v/>
      </c>
    </row>
    <row r="486" spans="1:5" x14ac:dyDescent="0.25">
      <c r="A486" t="str">
        <f t="shared" si="23"/>
        <v/>
      </c>
      <c r="B486" s="151"/>
      <c r="C486" s="111" t="str">
        <f t="shared" si="24"/>
        <v/>
      </c>
      <c r="D486" s="169"/>
      <c r="E486" s="111" t="str">
        <f t="shared" si="25"/>
        <v/>
      </c>
    </row>
    <row r="487" spans="1:5" x14ac:dyDescent="0.25">
      <c r="A487" t="str">
        <f t="shared" si="23"/>
        <v/>
      </c>
      <c r="B487" s="151"/>
      <c r="C487" s="111" t="str">
        <f t="shared" si="24"/>
        <v/>
      </c>
      <c r="D487" s="169"/>
      <c r="E487" s="111" t="str">
        <f t="shared" si="25"/>
        <v/>
      </c>
    </row>
    <row r="488" spans="1:5" x14ac:dyDescent="0.25">
      <c r="A488" t="str">
        <f t="shared" si="23"/>
        <v/>
      </c>
      <c r="B488" s="151"/>
      <c r="C488" s="111" t="str">
        <f t="shared" si="24"/>
        <v/>
      </c>
      <c r="D488" s="169"/>
      <c r="E488" s="111" t="str">
        <f t="shared" si="25"/>
        <v/>
      </c>
    </row>
    <row r="489" spans="1:5" x14ac:dyDescent="0.25">
      <c r="A489" t="str">
        <f t="shared" si="23"/>
        <v/>
      </c>
      <c r="B489" s="151"/>
      <c r="C489" s="111" t="str">
        <f t="shared" si="24"/>
        <v/>
      </c>
      <c r="D489" s="169"/>
      <c r="E489" s="111" t="str">
        <f t="shared" si="25"/>
        <v/>
      </c>
    </row>
    <row r="490" spans="1:5" x14ac:dyDescent="0.25">
      <c r="A490" t="str">
        <f t="shared" si="23"/>
        <v/>
      </c>
      <c r="B490" s="151"/>
      <c r="C490" s="111" t="str">
        <f t="shared" si="24"/>
        <v/>
      </c>
      <c r="D490" s="169"/>
      <c r="E490" s="111" t="str">
        <f t="shared" si="25"/>
        <v/>
      </c>
    </row>
    <row r="491" spans="1:5" x14ac:dyDescent="0.25">
      <c r="A491" t="str">
        <f t="shared" si="23"/>
        <v/>
      </c>
      <c r="B491" s="151"/>
      <c r="C491" s="111" t="str">
        <f t="shared" si="24"/>
        <v/>
      </c>
      <c r="D491" s="169"/>
      <c r="E491" s="111" t="str">
        <f t="shared" si="25"/>
        <v/>
      </c>
    </row>
    <row r="492" spans="1:5" x14ac:dyDescent="0.25">
      <c r="A492" t="str">
        <f t="shared" si="23"/>
        <v/>
      </c>
      <c r="B492" s="151"/>
      <c r="C492" s="111" t="str">
        <f t="shared" si="24"/>
        <v/>
      </c>
      <c r="D492" s="169"/>
      <c r="E492" s="111" t="str">
        <f t="shared" si="25"/>
        <v/>
      </c>
    </row>
    <row r="493" spans="1:5" x14ac:dyDescent="0.25">
      <c r="A493" t="str">
        <f t="shared" si="23"/>
        <v/>
      </c>
      <c r="B493" s="151"/>
      <c r="C493" s="111" t="str">
        <f t="shared" si="24"/>
        <v/>
      </c>
      <c r="D493" s="169"/>
      <c r="E493" s="111" t="str">
        <f t="shared" si="25"/>
        <v/>
      </c>
    </row>
    <row r="494" spans="1:5" x14ac:dyDescent="0.25">
      <c r="A494" t="str">
        <f t="shared" si="23"/>
        <v/>
      </c>
      <c r="B494" s="151"/>
      <c r="C494" s="111" t="str">
        <f t="shared" si="24"/>
        <v/>
      </c>
      <c r="D494" s="169"/>
      <c r="E494" s="111" t="str">
        <f t="shared" si="25"/>
        <v/>
      </c>
    </row>
    <row r="495" spans="1:5" x14ac:dyDescent="0.25">
      <c r="A495" t="str">
        <f t="shared" si="23"/>
        <v/>
      </c>
      <c r="B495" s="151"/>
      <c r="C495" s="111" t="str">
        <f t="shared" si="24"/>
        <v/>
      </c>
      <c r="D495" s="169"/>
      <c r="E495" s="111" t="str">
        <f t="shared" si="25"/>
        <v/>
      </c>
    </row>
    <row r="496" spans="1:5" x14ac:dyDescent="0.25">
      <c r="A496" t="str">
        <f t="shared" si="23"/>
        <v/>
      </c>
      <c r="B496" s="151"/>
      <c r="C496" s="111" t="str">
        <f t="shared" si="24"/>
        <v/>
      </c>
      <c r="D496" s="169"/>
      <c r="E496" s="111" t="str">
        <f t="shared" si="25"/>
        <v/>
      </c>
    </row>
    <row r="497" spans="1:5" x14ac:dyDescent="0.25">
      <c r="A497" t="str">
        <f t="shared" si="23"/>
        <v/>
      </c>
      <c r="B497" s="151"/>
      <c r="C497" s="111" t="str">
        <f t="shared" si="24"/>
        <v/>
      </c>
      <c r="D497" s="169"/>
      <c r="E497" s="111" t="str">
        <f t="shared" si="25"/>
        <v/>
      </c>
    </row>
    <row r="498" spans="1:5" x14ac:dyDescent="0.25">
      <c r="A498" t="str">
        <f t="shared" si="23"/>
        <v/>
      </c>
      <c r="B498" s="151"/>
      <c r="C498" s="111" t="str">
        <f t="shared" si="24"/>
        <v/>
      </c>
      <c r="D498" s="169"/>
      <c r="E498" s="111" t="str">
        <f t="shared" si="25"/>
        <v/>
      </c>
    </row>
    <row r="499" spans="1:5" x14ac:dyDescent="0.25">
      <c r="A499" t="str">
        <f t="shared" si="23"/>
        <v/>
      </c>
      <c r="B499" s="151"/>
      <c r="C499" s="111" t="str">
        <f t="shared" si="24"/>
        <v/>
      </c>
      <c r="D499" s="169"/>
      <c r="E499" s="111" t="str">
        <f t="shared" si="25"/>
        <v/>
      </c>
    </row>
    <row r="500" spans="1:5" x14ac:dyDescent="0.25">
      <c r="A500" t="str">
        <f t="shared" si="23"/>
        <v/>
      </c>
      <c r="B500" s="151"/>
      <c r="C500" s="111" t="str">
        <f t="shared" si="24"/>
        <v/>
      </c>
      <c r="D500" s="169"/>
      <c r="E500" s="111" t="str">
        <f t="shared" si="25"/>
        <v/>
      </c>
    </row>
    <row r="501" spans="1:5" x14ac:dyDescent="0.25">
      <c r="A501" t="str">
        <f t="shared" si="23"/>
        <v/>
      </c>
      <c r="B501" s="151"/>
      <c r="C501" s="111" t="str">
        <f t="shared" si="24"/>
        <v/>
      </c>
      <c r="D501" s="169"/>
      <c r="E501" s="111" t="str">
        <f t="shared" si="25"/>
        <v/>
      </c>
    </row>
    <row r="502" spans="1:5" x14ac:dyDescent="0.25">
      <c r="A502" t="str">
        <f t="shared" si="23"/>
        <v/>
      </c>
      <c r="B502" s="151"/>
      <c r="C502" s="111" t="str">
        <f t="shared" si="24"/>
        <v/>
      </c>
      <c r="D502" s="169"/>
      <c r="E502" s="111" t="str">
        <f t="shared" si="25"/>
        <v/>
      </c>
    </row>
    <row r="503" spans="1:5" x14ac:dyDescent="0.25">
      <c r="A503" t="str">
        <f t="shared" si="23"/>
        <v/>
      </c>
      <c r="B503" s="151"/>
      <c r="C503" s="111" t="str">
        <f t="shared" si="24"/>
        <v/>
      </c>
      <c r="D503" s="169"/>
      <c r="E503" s="111" t="str">
        <f t="shared" si="25"/>
        <v/>
      </c>
    </row>
    <row r="504" spans="1:5" x14ac:dyDescent="0.25">
      <c r="A504" t="str">
        <f t="shared" si="23"/>
        <v/>
      </c>
      <c r="B504" s="151"/>
      <c r="C504" s="111" t="str">
        <f t="shared" si="24"/>
        <v/>
      </c>
      <c r="D504" s="169"/>
      <c r="E504" s="111" t="str">
        <f t="shared" si="25"/>
        <v/>
      </c>
    </row>
    <row r="505" spans="1:5" x14ac:dyDescent="0.25">
      <c r="A505" t="str">
        <f t="shared" si="23"/>
        <v/>
      </c>
      <c r="B505" s="151"/>
      <c r="C505" s="111" t="str">
        <f t="shared" si="24"/>
        <v/>
      </c>
      <c r="D505" s="169"/>
      <c r="E505" s="111" t="str">
        <f t="shared" si="25"/>
        <v/>
      </c>
    </row>
    <row r="506" spans="1:5" x14ac:dyDescent="0.25">
      <c r="A506" t="str">
        <f t="shared" si="23"/>
        <v/>
      </c>
      <c r="B506" s="151"/>
      <c r="C506" s="111" t="str">
        <f t="shared" si="24"/>
        <v/>
      </c>
      <c r="D506" s="169"/>
      <c r="E506" s="111" t="str">
        <f t="shared" si="25"/>
        <v/>
      </c>
    </row>
    <row r="507" spans="1:5" x14ac:dyDescent="0.25">
      <c r="A507" t="str">
        <f t="shared" si="23"/>
        <v/>
      </c>
      <c r="B507" s="151"/>
      <c r="C507" s="111" t="str">
        <f t="shared" si="24"/>
        <v/>
      </c>
      <c r="D507" s="169"/>
      <c r="E507" s="111" t="str">
        <f t="shared" si="25"/>
        <v/>
      </c>
    </row>
    <row r="508" spans="1:5" x14ac:dyDescent="0.25">
      <c r="A508" t="str">
        <f t="shared" si="23"/>
        <v/>
      </c>
      <c r="B508" s="151"/>
      <c r="C508" s="111" t="str">
        <f t="shared" si="24"/>
        <v/>
      </c>
      <c r="D508" s="169"/>
      <c r="E508" s="111" t="str">
        <f t="shared" si="25"/>
        <v/>
      </c>
    </row>
    <row r="509" spans="1:5" x14ac:dyDescent="0.25">
      <c r="A509" t="str">
        <f t="shared" si="23"/>
        <v/>
      </c>
      <c r="B509" s="151"/>
      <c r="C509" s="111" t="str">
        <f t="shared" si="24"/>
        <v/>
      </c>
      <c r="D509" s="169"/>
      <c r="E509" s="111" t="str">
        <f t="shared" si="25"/>
        <v/>
      </c>
    </row>
    <row r="510" spans="1:5" x14ac:dyDescent="0.25">
      <c r="A510" t="str">
        <f t="shared" si="23"/>
        <v/>
      </c>
      <c r="B510" s="151"/>
      <c r="C510" s="111" t="str">
        <f t="shared" si="24"/>
        <v/>
      </c>
      <c r="D510" s="169"/>
      <c r="E510" s="111" t="str">
        <f t="shared" si="25"/>
        <v/>
      </c>
    </row>
    <row r="511" spans="1:5" x14ac:dyDescent="0.25">
      <c r="A511" t="str">
        <f t="shared" si="23"/>
        <v/>
      </c>
      <c r="B511" s="151"/>
      <c r="C511" s="111" t="str">
        <f t="shared" si="24"/>
        <v/>
      </c>
      <c r="D511" s="169"/>
      <c r="E511" s="111" t="str">
        <f t="shared" si="25"/>
        <v/>
      </c>
    </row>
    <row r="512" spans="1:5" x14ac:dyDescent="0.25">
      <c r="A512" t="str">
        <f t="shared" si="23"/>
        <v/>
      </c>
      <c r="B512" s="151"/>
      <c r="C512" s="111" t="str">
        <f t="shared" si="24"/>
        <v/>
      </c>
      <c r="D512" s="169"/>
      <c r="E512" s="111" t="str">
        <f t="shared" si="25"/>
        <v/>
      </c>
    </row>
    <row r="513" spans="1:5" x14ac:dyDescent="0.25">
      <c r="A513" t="str">
        <f t="shared" si="23"/>
        <v/>
      </c>
      <c r="B513" s="151"/>
      <c r="C513" s="111" t="str">
        <f t="shared" si="24"/>
        <v/>
      </c>
      <c r="D513" s="169"/>
      <c r="E513" s="111" t="str">
        <f t="shared" si="25"/>
        <v/>
      </c>
    </row>
    <row r="514" spans="1:5" x14ac:dyDescent="0.25">
      <c r="A514" t="str">
        <f t="shared" si="23"/>
        <v/>
      </c>
      <c r="B514" s="151"/>
      <c r="C514" s="111" t="str">
        <f t="shared" si="24"/>
        <v/>
      </c>
      <c r="D514" s="169"/>
      <c r="E514" s="111" t="str">
        <f t="shared" si="25"/>
        <v/>
      </c>
    </row>
    <row r="515" spans="1:5" x14ac:dyDescent="0.25">
      <c r="A515" t="str">
        <f t="shared" si="23"/>
        <v/>
      </c>
      <c r="B515" s="151"/>
      <c r="C515" s="111" t="str">
        <f t="shared" si="24"/>
        <v/>
      </c>
      <c r="D515" s="169"/>
      <c r="E515" s="111" t="str">
        <f t="shared" si="25"/>
        <v/>
      </c>
    </row>
    <row r="516" spans="1:5" x14ac:dyDescent="0.25">
      <c r="A516" t="str">
        <f t="shared" si="23"/>
        <v/>
      </c>
      <c r="B516" s="151"/>
      <c r="C516" s="111" t="str">
        <f t="shared" si="24"/>
        <v/>
      </c>
      <c r="D516" s="169"/>
      <c r="E516" s="111" t="str">
        <f t="shared" si="25"/>
        <v/>
      </c>
    </row>
    <row r="517" spans="1:5" x14ac:dyDescent="0.25">
      <c r="A517" t="str">
        <f t="shared" si="23"/>
        <v/>
      </c>
      <c r="B517" s="151"/>
      <c r="C517" s="111" t="str">
        <f t="shared" si="24"/>
        <v/>
      </c>
      <c r="D517" s="169"/>
      <c r="E517" s="111" t="str">
        <f t="shared" si="25"/>
        <v/>
      </c>
    </row>
    <row r="518" spans="1:5" x14ac:dyDescent="0.25">
      <c r="A518" t="str">
        <f t="shared" si="23"/>
        <v/>
      </c>
      <c r="B518" s="151"/>
      <c r="C518" s="111" t="str">
        <f t="shared" si="24"/>
        <v/>
      </c>
      <c r="D518" s="169"/>
      <c r="E518" s="111" t="str">
        <f t="shared" si="25"/>
        <v/>
      </c>
    </row>
    <row r="519" spans="1:5" x14ac:dyDescent="0.25">
      <c r="A519" t="str">
        <f t="shared" si="23"/>
        <v/>
      </c>
      <c r="B519" s="151"/>
      <c r="C519" s="111" t="str">
        <f t="shared" si="24"/>
        <v/>
      </c>
      <c r="D519" s="169"/>
      <c r="E519" s="111" t="str">
        <f t="shared" si="25"/>
        <v/>
      </c>
    </row>
    <row r="520" spans="1:5" x14ac:dyDescent="0.25">
      <c r="A520" t="str">
        <f t="shared" si="23"/>
        <v/>
      </c>
      <c r="B520" s="151"/>
      <c r="C520" s="111" t="str">
        <f t="shared" si="24"/>
        <v/>
      </c>
      <c r="D520" s="169"/>
      <c r="E520" s="111" t="str">
        <f t="shared" si="25"/>
        <v/>
      </c>
    </row>
    <row r="521" spans="1:5" x14ac:dyDescent="0.25">
      <c r="A521" t="str">
        <f t="shared" si="23"/>
        <v/>
      </c>
      <c r="B521" s="151"/>
      <c r="C521" s="111" t="str">
        <f t="shared" si="24"/>
        <v/>
      </c>
      <c r="D521" s="169"/>
      <c r="E521" s="111" t="str">
        <f t="shared" si="25"/>
        <v/>
      </c>
    </row>
    <row r="522" spans="1:5" x14ac:dyDescent="0.25">
      <c r="A522" t="str">
        <f t="shared" si="23"/>
        <v/>
      </c>
      <c r="B522" s="151"/>
      <c r="C522" s="111" t="str">
        <f t="shared" si="24"/>
        <v/>
      </c>
      <c r="D522" s="169"/>
      <c r="E522" s="111" t="str">
        <f t="shared" si="25"/>
        <v/>
      </c>
    </row>
    <row r="523" spans="1:5" x14ac:dyDescent="0.25">
      <c r="A523" t="str">
        <f t="shared" si="23"/>
        <v/>
      </c>
      <c r="B523" s="151"/>
      <c r="C523" s="111" t="str">
        <f t="shared" si="24"/>
        <v/>
      </c>
      <c r="D523" s="169"/>
      <c r="E523" s="111" t="str">
        <f t="shared" si="25"/>
        <v/>
      </c>
    </row>
    <row r="524" spans="1:5" x14ac:dyDescent="0.25">
      <c r="A524" t="str">
        <f t="shared" ref="A524:A587" si="26">IF(B524="site","Project",IF(B524="","",_xlfn.CONCAT(C524,INDEX(A:E,MATCH(C524,E:E,0),1))))</f>
        <v/>
      </c>
      <c r="B524" s="151"/>
      <c r="C524" s="111" t="str">
        <f t="shared" si="24"/>
        <v/>
      </c>
      <c r="D524" s="169"/>
      <c r="E524" s="111" t="str">
        <f t="shared" si="25"/>
        <v/>
      </c>
    </row>
    <row r="525" spans="1:5" x14ac:dyDescent="0.25">
      <c r="A525" t="str">
        <f t="shared" si="26"/>
        <v/>
      </c>
      <c r="B525" s="151"/>
      <c r="C525" s="111" t="str">
        <f t="shared" si="24"/>
        <v/>
      </c>
      <c r="D525" s="169"/>
      <c r="E525" s="111" t="str">
        <f t="shared" si="25"/>
        <v/>
      </c>
    </row>
    <row r="526" spans="1:5" x14ac:dyDescent="0.25">
      <c r="A526" t="str">
        <f t="shared" si="26"/>
        <v/>
      </c>
      <c r="B526" s="151"/>
      <c r="C526" s="111" t="str">
        <f t="shared" si="24"/>
        <v/>
      </c>
      <c r="D526" s="169"/>
      <c r="E526" s="111" t="str">
        <f t="shared" si="25"/>
        <v/>
      </c>
    </row>
    <row r="527" spans="1:5" x14ac:dyDescent="0.25">
      <c r="A527" t="str">
        <f t="shared" si="26"/>
        <v/>
      </c>
      <c r="B527" s="151"/>
      <c r="C527" s="111" t="str">
        <f t="shared" si="24"/>
        <v/>
      </c>
      <c r="D527" s="169"/>
      <c r="E527" s="111" t="str">
        <f t="shared" si="25"/>
        <v/>
      </c>
    </row>
    <row r="528" spans="1:5" x14ac:dyDescent="0.25">
      <c r="A528" t="str">
        <f t="shared" si="26"/>
        <v/>
      </c>
      <c r="B528" s="151"/>
      <c r="C528" s="111" t="str">
        <f t="shared" ref="C528:C591" si="27">IF(OR(B528="building envelope",B528="space type"),"Enter Building Name",IF(B528="building","Enter Site Name",""))</f>
        <v/>
      </c>
      <c r="D528" s="169"/>
      <c r="E528" s="111" t="str">
        <f t="shared" ref="E528:E591" si="28">IF(B528="building envelope","Enter Building Envelope Asset",IF(B528="building","Enter Building Name",IF(B528="space type","Enter Space Type Name",IF(B528="site","Enter Site Name",""))))</f>
        <v/>
      </c>
    </row>
    <row r="529" spans="1:5" x14ac:dyDescent="0.25">
      <c r="A529" t="str">
        <f t="shared" si="26"/>
        <v/>
      </c>
      <c r="B529" s="151"/>
      <c r="C529" s="111" t="str">
        <f t="shared" si="27"/>
        <v/>
      </c>
      <c r="D529" s="169"/>
      <c r="E529" s="111" t="str">
        <f t="shared" si="28"/>
        <v/>
      </c>
    </row>
    <row r="530" spans="1:5" x14ac:dyDescent="0.25">
      <c r="A530" t="str">
        <f t="shared" si="26"/>
        <v/>
      </c>
      <c r="B530" s="151"/>
      <c r="C530" s="111" t="str">
        <f t="shared" si="27"/>
        <v/>
      </c>
      <c r="D530" s="169"/>
      <c r="E530" s="111" t="str">
        <f t="shared" si="28"/>
        <v/>
      </c>
    </row>
    <row r="531" spans="1:5" x14ac:dyDescent="0.25">
      <c r="A531" t="str">
        <f t="shared" si="26"/>
        <v/>
      </c>
      <c r="B531" s="151"/>
      <c r="C531" s="111" t="str">
        <f t="shared" si="27"/>
        <v/>
      </c>
      <c r="D531" s="169"/>
      <c r="E531" s="111" t="str">
        <f t="shared" si="28"/>
        <v/>
      </c>
    </row>
    <row r="532" spans="1:5" x14ac:dyDescent="0.25">
      <c r="A532" t="str">
        <f t="shared" si="26"/>
        <v/>
      </c>
      <c r="B532" s="151"/>
      <c r="C532" s="111" t="str">
        <f t="shared" si="27"/>
        <v/>
      </c>
      <c r="D532" s="169"/>
      <c r="E532" s="111" t="str">
        <f t="shared" si="28"/>
        <v/>
      </c>
    </row>
    <row r="533" spans="1:5" x14ac:dyDescent="0.25">
      <c r="A533" t="str">
        <f t="shared" si="26"/>
        <v/>
      </c>
      <c r="B533" s="151"/>
      <c r="C533" s="111" t="str">
        <f t="shared" si="27"/>
        <v/>
      </c>
      <c r="D533" s="169"/>
      <c r="E533" s="111" t="str">
        <f t="shared" si="28"/>
        <v/>
      </c>
    </row>
    <row r="534" spans="1:5" x14ac:dyDescent="0.25">
      <c r="A534" t="str">
        <f t="shared" si="26"/>
        <v/>
      </c>
      <c r="B534" s="151"/>
      <c r="C534" s="111" t="str">
        <f t="shared" si="27"/>
        <v/>
      </c>
      <c r="D534" s="169"/>
      <c r="E534" s="111" t="str">
        <f t="shared" si="28"/>
        <v/>
      </c>
    </row>
    <row r="535" spans="1:5" x14ac:dyDescent="0.25">
      <c r="A535" t="str">
        <f t="shared" si="26"/>
        <v/>
      </c>
      <c r="B535" s="151"/>
      <c r="C535" s="111" t="str">
        <f t="shared" si="27"/>
        <v/>
      </c>
      <c r="D535" s="169"/>
      <c r="E535" s="111" t="str">
        <f t="shared" si="28"/>
        <v/>
      </c>
    </row>
    <row r="536" spans="1:5" x14ac:dyDescent="0.25">
      <c r="A536" t="str">
        <f t="shared" si="26"/>
        <v/>
      </c>
      <c r="B536" s="151"/>
      <c r="C536" s="111" t="str">
        <f t="shared" si="27"/>
        <v/>
      </c>
      <c r="D536" s="169"/>
      <c r="E536" s="111" t="str">
        <f t="shared" si="28"/>
        <v/>
      </c>
    </row>
    <row r="537" spans="1:5" x14ac:dyDescent="0.25">
      <c r="A537" t="str">
        <f t="shared" si="26"/>
        <v/>
      </c>
      <c r="B537" s="151"/>
      <c r="C537" s="111" t="str">
        <f t="shared" si="27"/>
        <v/>
      </c>
      <c r="D537" s="169"/>
      <c r="E537" s="111" t="str">
        <f t="shared" si="28"/>
        <v/>
      </c>
    </row>
    <row r="538" spans="1:5" x14ac:dyDescent="0.25">
      <c r="A538" t="str">
        <f t="shared" si="26"/>
        <v/>
      </c>
      <c r="B538" s="151"/>
      <c r="C538" s="111" t="str">
        <f t="shared" si="27"/>
        <v/>
      </c>
      <c r="D538" s="169"/>
      <c r="E538" s="111" t="str">
        <f t="shared" si="28"/>
        <v/>
      </c>
    </row>
    <row r="539" spans="1:5" x14ac:dyDescent="0.25">
      <c r="A539" t="str">
        <f t="shared" si="26"/>
        <v/>
      </c>
      <c r="B539" s="151"/>
      <c r="C539" s="111" t="str">
        <f t="shared" si="27"/>
        <v/>
      </c>
      <c r="D539" s="169"/>
      <c r="E539" s="111" t="str">
        <f t="shared" si="28"/>
        <v/>
      </c>
    </row>
    <row r="540" spans="1:5" x14ac:dyDescent="0.25">
      <c r="A540" t="str">
        <f t="shared" si="26"/>
        <v/>
      </c>
      <c r="B540" s="151"/>
      <c r="C540" s="111" t="str">
        <f t="shared" si="27"/>
        <v/>
      </c>
      <c r="D540" s="169"/>
      <c r="E540" s="111" t="str">
        <f t="shared" si="28"/>
        <v/>
      </c>
    </row>
    <row r="541" spans="1:5" x14ac:dyDescent="0.25">
      <c r="A541" t="str">
        <f t="shared" si="26"/>
        <v/>
      </c>
      <c r="B541" s="151"/>
      <c r="C541" s="111" t="str">
        <f t="shared" si="27"/>
        <v/>
      </c>
      <c r="D541" s="169"/>
      <c r="E541" s="111" t="str">
        <f t="shared" si="28"/>
        <v/>
      </c>
    </row>
    <row r="542" spans="1:5" x14ac:dyDescent="0.25">
      <c r="A542" t="str">
        <f t="shared" si="26"/>
        <v/>
      </c>
      <c r="B542" s="151"/>
      <c r="C542" s="111" t="str">
        <f t="shared" si="27"/>
        <v/>
      </c>
      <c r="D542" s="169"/>
      <c r="E542" s="111" t="str">
        <f t="shared" si="28"/>
        <v/>
      </c>
    </row>
    <row r="543" spans="1:5" x14ac:dyDescent="0.25">
      <c r="A543" t="str">
        <f t="shared" si="26"/>
        <v/>
      </c>
      <c r="B543" s="151"/>
      <c r="C543" s="111" t="str">
        <f t="shared" si="27"/>
        <v/>
      </c>
      <c r="D543" s="169"/>
      <c r="E543" s="111" t="str">
        <f t="shared" si="28"/>
        <v/>
      </c>
    </row>
    <row r="544" spans="1:5" x14ac:dyDescent="0.25">
      <c r="A544" t="str">
        <f t="shared" si="26"/>
        <v/>
      </c>
      <c r="B544" s="151"/>
      <c r="C544" s="111" t="str">
        <f t="shared" si="27"/>
        <v/>
      </c>
      <c r="D544" s="169"/>
      <c r="E544" s="111" t="str">
        <f t="shared" si="28"/>
        <v/>
      </c>
    </row>
    <row r="545" spans="1:5" x14ac:dyDescent="0.25">
      <c r="A545" t="str">
        <f t="shared" si="26"/>
        <v/>
      </c>
      <c r="B545" s="151"/>
      <c r="C545" s="111" t="str">
        <f t="shared" si="27"/>
        <v/>
      </c>
      <c r="D545" s="169"/>
      <c r="E545" s="111" t="str">
        <f t="shared" si="28"/>
        <v/>
      </c>
    </row>
    <row r="546" spans="1:5" x14ac:dyDescent="0.25">
      <c r="A546" t="str">
        <f t="shared" si="26"/>
        <v/>
      </c>
      <c r="B546" s="151"/>
      <c r="C546" s="111" t="str">
        <f t="shared" si="27"/>
        <v/>
      </c>
      <c r="D546" s="169"/>
      <c r="E546" s="111" t="str">
        <f t="shared" si="28"/>
        <v/>
      </c>
    </row>
    <row r="547" spans="1:5" x14ac:dyDescent="0.25">
      <c r="A547" t="str">
        <f t="shared" si="26"/>
        <v/>
      </c>
      <c r="B547" s="151"/>
      <c r="C547" s="111" t="str">
        <f t="shared" si="27"/>
        <v/>
      </c>
      <c r="D547" s="169"/>
      <c r="E547" s="111" t="str">
        <f t="shared" si="28"/>
        <v/>
      </c>
    </row>
    <row r="548" spans="1:5" x14ac:dyDescent="0.25">
      <c r="A548" t="str">
        <f t="shared" si="26"/>
        <v/>
      </c>
      <c r="B548" s="151"/>
      <c r="C548" s="111" t="str">
        <f t="shared" si="27"/>
        <v/>
      </c>
      <c r="D548" s="169"/>
      <c r="E548" s="111" t="str">
        <f t="shared" si="28"/>
        <v/>
      </c>
    </row>
    <row r="549" spans="1:5" x14ac:dyDescent="0.25">
      <c r="A549" t="str">
        <f t="shared" si="26"/>
        <v/>
      </c>
      <c r="B549" s="151"/>
      <c r="C549" s="111" t="str">
        <f t="shared" si="27"/>
        <v/>
      </c>
      <c r="D549" s="169"/>
      <c r="E549" s="111" t="str">
        <f t="shared" si="28"/>
        <v/>
      </c>
    </row>
    <row r="550" spans="1:5" x14ac:dyDescent="0.25">
      <c r="A550" t="str">
        <f t="shared" si="26"/>
        <v/>
      </c>
      <c r="B550" s="151"/>
      <c r="C550" s="111" t="str">
        <f t="shared" si="27"/>
        <v/>
      </c>
      <c r="D550" s="169"/>
      <c r="E550" s="111" t="str">
        <f t="shared" si="28"/>
        <v/>
      </c>
    </row>
    <row r="551" spans="1:5" x14ac:dyDescent="0.25">
      <c r="A551" t="str">
        <f t="shared" si="26"/>
        <v/>
      </c>
      <c r="B551" s="151"/>
      <c r="C551" s="111" t="str">
        <f t="shared" si="27"/>
        <v/>
      </c>
      <c r="D551" s="169"/>
      <c r="E551" s="111" t="str">
        <f t="shared" si="28"/>
        <v/>
      </c>
    </row>
    <row r="552" spans="1:5" x14ac:dyDescent="0.25">
      <c r="A552" t="str">
        <f t="shared" si="26"/>
        <v/>
      </c>
      <c r="B552" s="151"/>
      <c r="C552" s="111" t="str">
        <f t="shared" si="27"/>
        <v/>
      </c>
      <c r="D552" s="169"/>
      <c r="E552" s="111" t="str">
        <f t="shared" si="28"/>
        <v/>
      </c>
    </row>
    <row r="553" spans="1:5" x14ac:dyDescent="0.25">
      <c r="A553" t="str">
        <f t="shared" si="26"/>
        <v/>
      </c>
      <c r="B553" s="151"/>
      <c r="C553" s="111" t="str">
        <f t="shared" si="27"/>
        <v/>
      </c>
      <c r="D553" s="169"/>
      <c r="E553" s="111" t="str">
        <f t="shared" si="28"/>
        <v/>
      </c>
    </row>
    <row r="554" spans="1:5" x14ac:dyDescent="0.25">
      <c r="A554" t="str">
        <f t="shared" si="26"/>
        <v/>
      </c>
      <c r="B554" s="151"/>
      <c r="C554" s="111" t="str">
        <f t="shared" si="27"/>
        <v/>
      </c>
      <c r="D554" s="169"/>
      <c r="E554" s="111" t="str">
        <f t="shared" si="28"/>
        <v/>
      </c>
    </row>
    <row r="555" spans="1:5" x14ac:dyDescent="0.25">
      <c r="A555" t="str">
        <f t="shared" si="26"/>
        <v/>
      </c>
      <c r="B555" s="151"/>
      <c r="C555" s="111" t="str">
        <f t="shared" si="27"/>
        <v/>
      </c>
      <c r="D555" s="169"/>
      <c r="E555" s="111" t="str">
        <f t="shared" si="28"/>
        <v/>
      </c>
    </row>
    <row r="556" spans="1:5" x14ac:dyDescent="0.25">
      <c r="A556" t="str">
        <f t="shared" si="26"/>
        <v/>
      </c>
      <c r="B556" s="151"/>
      <c r="C556" s="111" t="str">
        <f t="shared" si="27"/>
        <v/>
      </c>
      <c r="D556" s="169"/>
      <c r="E556" s="111" t="str">
        <f t="shared" si="28"/>
        <v/>
      </c>
    </row>
    <row r="557" spans="1:5" x14ac:dyDescent="0.25">
      <c r="A557" t="str">
        <f t="shared" si="26"/>
        <v/>
      </c>
      <c r="B557" s="151"/>
      <c r="C557" s="111" t="str">
        <f t="shared" si="27"/>
        <v/>
      </c>
      <c r="D557" s="169"/>
      <c r="E557" s="111" t="str">
        <f t="shared" si="28"/>
        <v/>
      </c>
    </row>
    <row r="558" spans="1:5" x14ac:dyDescent="0.25">
      <c r="A558" t="str">
        <f t="shared" si="26"/>
        <v/>
      </c>
      <c r="B558" s="151"/>
      <c r="C558" s="111" t="str">
        <f t="shared" si="27"/>
        <v/>
      </c>
      <c r="D558" s="169"/>
      <c r="E558" s="111" t="str">
        <f t="shared" si="28"/>
        <v/>
      </c>
    </row>
    <row r="559" spans="1:5" x14ac:dyDescent="0.25">
      <c r="A559" t="str">
        <f t="shared" si="26"/>
        <v/>
      </c>
      <c r="B559" s="151"/>
      <c r="C559" s="111" t="str">
        <f t="shared" si="27"/>
        <v/>
      </c>
      <c r="D559" s="169"/>
      <c r="E559" s="111" t="str">
        <f t="shared" si="28"/>
        <v/>
      </c>
    </row>
    <row r="560" spans="1:5" x14ac:dyDescent="0.25">
      <c r="A560" t="str">
        <f t="shared" si="26"/>
        <v/>
      </c>
      <c r="B560" s="151"/>
      <c r="C560" s="111" t="str">
        <f t="shared" si="27"/>
        <v/>
      </c>
      <c r="D560" s="169"/>
      <c r="E560" s="111" t="str">
        <f t="shared" si="28"/>
        <v/>
      </c>
    </row>
    <row r="561" spans="1:5" x14ac:dyDescent="0.25">
      <c r="A561" t="str">
        <f t="shared" si="26"/>
        <v/>
      </c>
      <c r="B561" s="151"/>
      <c r="C561" s="111" t="str">
        <f t="shared" si="27"/>
        <v/>
      </c>
      <c r="D561" s="169"/>
      <c r="E561" s="111" t="str">
        <f t="shared" si="28"/>
        <v/>
      </c>
    </row>
    <row r="562" spans="1:5" x14ac:dyDescent="0.25">
      <c r="A562" t="str">
        <f t="shared" si="26"/>
        <v/>
      </c>
      <c r="B562" s="151"/>
      <c r="C562" s="111" t="str">
        <f t="shared" si="27"/>
        <v/>
      </c>
      <c r="D562" s="169"/>
      <c r="E562" s="111" t="str">
        <f t="shared" si="28"/>
        <v/>
      </c>
    </row>
    <row r="563" spans="1:5" x14ac:dyDescent="0.25">
      <c r="A563" t="str">
        <f t="shared" si="26"/>
        <v/>
      </c>
      <c r="B563" s="151"/>
      <c r="C563" s="111" t="str">
        <f t="shared" si="27"/>
        <v/>
      </c>
      <c r="D563" s="169"/>
      <c r="E563" s="111" t="str">
        <f t="shared" si="28"/>
        <v/>
      </c>
    </row>
    <row r="564" spans="1:5" x14ac:dyDescent="0.25">
      <c r="A564" t="str">
        <f t="shared" si="26"/>
        <v/>
      </c>
      <c r="B564" s="151"/>
      <c r="C564" s="111" t="str">
        <f t="shared" si="27"/>
        <v/>
      </c>
      <c r="D564" s="169"/>
      <c r="E564" s="111" t="str">
        <f t="shared" si="28"/>
        <v/>
      </c>
    </row>
    <row r="565" spans="1:5" x14ac:dyDescent="0.25">
      <c r="A565" t="str">
        <f t="shared" si="26"/>
        <v/>
      </c>
      <c r="B565" s="151"/>
      <c r="C565" s="111" t="str">
        <f t="shared" si="27"/>
        <v/>
      </c>
      <c r="D565" s="169"/>
      <c r="E565" s="111" t="str">
        <f t="shared" si="28"/>
        <v/>
      </c>
    </row>
    <row r="566" spans="1:5" x14ac:dyDescent="0.25">
      <c r="A566" t="str">
        <f t="shared" si="26"/>
        <v/>
      </c>
      <c r="B566" s="151"/>
      <c r="C566" s="111" t="str">
        <f t="shared" si="27"/>
        <v/>
      </c>
      <c r="D566" s="169"/>
      <c r="E566" s="111" t="str">
        <f t="shared" si="28"/>
        <v/>
      </c>
    </row>
    <row r="567" spans="1:5" x14ac:dyDescent="0.25">
      <c r="A567" t="str">
        <f t="shared" si="26"/>
        <v/>
      </c>
      <c r="B567" s="151"/>
      <c r="C567" s="111" t="str">
        <f t="shared" si="27"/>
        <v/>
      </c>
      <c r="D567" s="169"/>
      <c r="E567" s="111" t="str">
        <f t="shared" si="28"/>
        <v/>
      </c>
    </row>
    <row r="568" spans="1:5" x14ac:dyDescent="0.25">
      <c r="A568" t="str">
        <f t="shared" si="26"/>
        <v/>
      </c>
      <c r="B568" s="151"/>
      <c r="C568" s="111" t="str">
        <f t="shared" si="27"/>
        <v/>
      </c>
      <c r="D568" s="169"/>
      <c r="E568" s="111" t="str">
        <f t="shared" si="28"/>
        <v/>
      </c>
    </row>
    <row r="569" spans="1:5" x14ac:dyDescent="0.25">
      <c r="A569" t="str">
        <f t="shared" si="26"/>
        <v/>
      </c>
      <c r="B569" s="151"/>
      <c r="C569" s="111" t="str">
        <f t="shared" si="27"/>
        <v/>
      </c>
      <c r="D569" s="169"/>
      <c r="E569" s="111" t="str">
        <f t="shared" si="28"/>
        <v/>
      </c>
    </row>
    <row r="570" spans="1:5" x14ac:dyDescent="0.25">
      <c r="A570" t="str">
        <f t="shared" si="26"/>
        <v/>
      </c>
      <c r="B570" s="151"/>
      <c r="C570" s="111" t="str">
        <f t="shared" si="27"/>
        <v/>
      </c>
      <c r="D570" s="169"/>
      <c r="E570" s="111" t="str">
        <f t="shared" si="28"/>
        <v/>
      </c>
    </row>
    <row r="571" spans="1:5" x14ac:dyDescent="0.25">
      <c r="A571" t="str">
        <f t="shared" si="26"/>
        <v/>
      </c>
      <c r="B571" s="151"/>
      <c r="C571" s="111" t="str">
        <f t="shared" si="27"/>
        <v/>
      </c>
      <c r="D571" s="169"/>
      <c r="E571" s="111" t="str">
        <f t="shared" si="28"/>
        <v/>
      </c>
    </row>
    <row r="572" spans="1:5" x14ac:dyDescent="0.25">
      <c r="A572" t="str">
        <f t="shared" si="26"/>
        <v/>
      </c>
      <c r="B572" s="151"/>
      <c r="C572" s="111" t="str">
        <f t="shared" si="27"/>
        <v/>
      </c>
      <c r="D572" s="169"/>
      <c r="E572" s="111" t="str">
        <f t="shared" si="28"/>
        <v/>
      </c>
    </row>
    <row r="573" spans="1:5" x14ac:dyDescent="0.25">
      <c r="A573" t="str">
        <f t="shared" si="26"/>
        <v/>
      </c>
      <c r="B573" s="151"/>
      <c r="C573" s="111" t="str">
        <f t="shared" si="27"/>
        <v/>
      </c>
      <c r="D573" s="169"/>
      <c r="E573" s="111" t="str">
        <f t="shared" si="28"/>
        <v/>
      </c>
    </row>
    <row r="574" spans="1:5" x14ac:dyDescent="0.25">
      <c r="A574" t="str">
        <f t="shared" si="26"/>
        <v/>
      </c>
      <c r="B574" s="151"/>
      <c r="C574" s="111" t="str">
        <f t="shared" si="27"/>
        <v/>
      </c>
      <c r="D574" s="169"/>
      <c r="E574" s="111" t="str">
        <f t="shared" si="28"/>
        <v/>
      </c>
    </row>
    <row r="575" spans="1:5" x14ac:dyDescent="0.25">
      <c r="A575" t="str">
        <f t="shared" si="26"/>
        <v/>
      </c>
      <c r="B575" s="151"/>
      <c r="C575" s="111" t="str">
        <f t="shared" si="27"/>
        <v/>
      </c>
      <c r="D575" s="169"/>
      <c r="E575" s="111" t="str">
        <f t="shared" si="28"/>
        <v/>
      </c>
    </row>
    <row r="576" spans="1:5" x14ac:dyDescent="0.25">
      <c r="A576" t="str">
        <f t="shared" si="26"/>
        <v/>
      </c>
      <c r="B576" s="151"/>
      <c r="C576" s="111" t="str">
        <f t="shared" si="27"/>
        <v/>
      </c>
      <c r="D576" s="169"/>
      <c r="E576" s="111" t="str">
        <f t="shared" si="28"/>
        <v/>
      </c>
    </row>
    <row r="577" spans="1:5" x14ac:dyDescent="0.25">
      <c r="A577" t="str">
        <f t="shared" si="26"/>
        <v/>
      </c>
      <c r="B577" s="151"/>
      <c r="C577" s="111" t="str">
        <f t="shared" si="27"/>
        <v/>
      </c>
      <c r="D577" s="169"/>
      <c r="E577" s="111" t="str">
        <f t="shared" si="28"/>
        <v/>
      </c>
    </row>
    <row r="578" spans="1:5" x14ac:dyDescent="0.25">
      <c r="A578" t="str">
        <f t="shared" si="26"/>
        <v/>
      </c>
      <c r="B578" s="151"/>
      <c r="C578" s="111" t="str">
        <f t="shared" si="27"/>
        <v/>
      </c>
      <c r="D578" s="169"/>
      <c r="E578" s="111" t="str">
        <f t="shared" si="28"/>
        <v/>
      </c>
    </row>
    <row r="579" spans="1:5" x14ac:dyDescent="0.25">
      <c r="A579" t="str">
        <f t="shared" si="26"/>
        <v/>
      </c>
      <c r="B579" s="151"/>
      <c r="C579" s="111" t="str">
        <f t="shared" si="27"/>
        <v/>
      </c>
      <c r="D579" s="169"/>
      <c r="E579" s="111" t="str">
        <f t="shared" si="28"/>
        <v/>
      </c>
    </row>
    <row r="580" spans="1:5" x14ac:dyDescent="0.25">
      <c r="A580" t="str">
        <f t="shared" si="26"/>
        <v/>
      </c>
      <c r="B580" s="151"/>
      <c r="C580" s="111" t="str">
        <f t="shared" si="27"/>
        <v/>
      </c>
      <c r="D580" s="169"/>
      <c r="E580" s="111" t="str">
        <f t="shared" si="28"/>
        <v/>
      </c>
    </row>
    <row r="581" spans="1:5" x14ac:dyDescent="0.25">
      <c r="A581" t="str">
        <f t="shared" si="26"/>
        <v/>
      </c>
      <c r="B581" s="151"/>
      <c r="C581" s="111" t="str">
        <f t="shared" si="27"/>
        <v/>
      </c>
      <c r="D581" s="169"/>
      <c r="E581" s="111" t="str">
        <f t="shared" si="28"/>
        <v/>
      </c>
    </row>
    <row r="582" spans="1:5" x14ac:dyDescent="0.25">
      <c r="A582" t="str">
        <f t="shared" si="26"/>
        <v/>
      </c>
      <c r="B582" s="151"/>
      <c r="C582" s="111" t="str">
        <f t="shared" si="27"/>
        <v/>
      </c>
      <c r="D582" s="169"/>
      <c r="E582" s="111" t="str">
        <f t="shared" si="28"/>
        <v/>
      </c>
    </row>
    <row r="583" spans="1:5" x14ac:dyDescent="0.25">
      <c r="A583" t="str">
        <f t="shared" si="26"/>
        <v/>
      </c>
      <c r="B583" s="151"/>
      <c r="C583" s="111" t="str">
        <f t="shared" si="27"/>
        <v/>
      </c>
      <c r="D583" s="169"/>
      <c r="E583" s="111" t="str">
        <f t="shared" si="28"/>
        <v/>
      </c>
    </row>
    <row r="584" spans="1:5" x14ac:dyDescent="0.25">
      <c r="A584" t="str">
        <f t="shared" si="26"/>
        <v/>
      </c>
      <c r="B584" s="151"/>
      <c r="C584" s="111" t="str">
        <f t="shared" si="27"/>
        <v/>
      </c>
      <c r="D584" s="169"/>
      <c r="E584" s="111" t="str">
        <f t="shared" si="28"/>
        <v/>
      </c>
    </row>
    <row r="585" spans="1:5" x14ac:dyDescent="0.25">
      <c r="A585" t="str">
        <f t="shared" si="26"/>
        <v/>
      </c>
      <c r="B585" s="151"/>
      <c r="C585" s="111" t="str">
        <f t="shared" si="27"/>
        <v/>
      </c>
      <c r="D585" s="169"/>
      <c r="E585" s="111" t="str">
        <f t="shared" si="28"/>
        <v/>
      </c>
    </row>
    <row r="586" spans="1:5" x14ac:dyDescent="0.25">
      <c r="A586" t="str">
        <f t="shared" si="26"/>
        <v/>
      </c>
      <c r="B586" s="151"/>
      <c r="C586" s="111" t="str">
        <f t="shared" si="27"/>
        <v/>
      </c>
      <c r="D586" s="169"/>
      <c r="E586" s="111" t="str">
        <f t="shared" si="28"/>
        <v/>
      </c>
    </row>
    <row r="587" spans="1:5" x14ac:dyDescent="0.25">
      <c r="A587" t="str">
        <f t="shared" si="26"/>
        <v/>
      </c>
      <c r="B587" s="151"/>
      <c r="C587" s="111" t="str">
        <f t="shared" si="27"/>
        <v/>
      </c>
      <c r="D587" s="169"/>
      <c r="E587" s="111" t="str">
        <f t="shared" si="28"/>
        <v/>
      </c>
    </row>
    <row r="588" spans="1:5" x14ac:dyDescent="0.25">
      <c r="A588" t="str">
        <f t="shared" ref="A588:A651" si="29">IF(B588="site","Project",IF(B588="","",_xlfn.CONCAT(C588,INDEX(A:E,MATCH(C588,E:E,0),1))))</f>
        <v/>
      </c>
      <c r="B588" s="151"/>
      <c r="C588" s="111" t="str">
        <f t="shared" si="27"/>
        <v/>
      </c>
      <c r="D588" s="169"/>
      <c r="E588" s="111" t="str">
        <f t="shared" si="28"/>
        <v/>
      </c>
    </row>
    <row r="589" spans="1:5" x14ac:dyDescent="0.25">
      <c r="A589" t="str">
        <f t="shared" si="29"/>
        <v/>
      </c>
      <c r="B589" s="151"/>
      <c r="C589" s="111" t="str">
        <f t="shared" si="27"/>
        <v/>
      </c>
      <c r="D589" s="169"/>
      <c r="E589" s="111" t="str">
        <f t="shared" si="28"/>
        <v/>
      </c>
    </row>
    <row r="590" spans="1:5" x14ac:dyDescent="0.25">
      <c r="A590" t="str">
        <f t="shared" si="29"/>
        <v/>
      </c>
      <c r="B590" s="151"/>
      <c r="C590" s="111" t="str">
        <f t="shared" si="27"/>
        <v/>
      </c>
      <c r="D590" s="169"/>
      <c r="E590" s="111" t="str">
        <f t="shared" si="28"/>
        <v/>
      </c>
    </row>
    <row r="591" spans="1:5" x14ac:dyDescent="0.25">
      <c r="A591" t="str">
        <f t="shared" si="29"/>
        <v/>
      </c>
      <c r="B591" s="151"/>
      <c r="C591" s="111" t="str">
        <f t="shared" si="27"/>
        <v/>
      </c>
      <c r="D591" s="169"/>
      <c r="E591" s="111" t="str">
        <f t="shared" si="28"/>
        <v/>
      </c>
    </row>
    <row r="592" spans="1:5" x14ac:dyDescent="0.25">
      <c r="A592" t="str">
        <f t="shared" si="29"/>
        <v/>
      </c>
      <c r="B592" s="151"/>
      <c r="C592" s="111" t="str">
        <f t="shared" ref="C592:C655" si="30">IF(OR(B592="building envelope",B592="space type"),"Enter Building Name",IF(B592="building","Enter Site Name",""))</f>
        <v/>
      </c>
      <c r="D592" s="169"/>
      <c r="E592" s="111" t="str">
        <f t="shared" ref="E592:E655" si="31">IF(B592="building envelope","Enter Building Envelope Asset",IF(B592="building","Enter Building Name",IF(B592="space type","Enter Space Type Name",IF(B592="site","Enter Site Name",""))))</f>
        <v/>
      </c>
    </row>
    <row r="593" spans="1:5" x14ac:dyDescent="0.25">
      <c r="A593" t="str">
        <f t="shared" si="29"/>
        <v/>
      </c>
      <c r="B593" s="151"/>
      <c r="C593" s="111" t="str">
        <f t="shared" si="30"/>
        <v/>
      </c>
      <c r="D593" s="169"/>
      <c r="E593" s="111" t="str">
        <f t="shared" si="31"/>
        <v/>
      </c>
    </row>
    <row r="594" spans="1:5" x14ac:dyDescent="0.25">
      <c r="A594" t="str">
        <f t="shared" si="29"/>
        <v/>
      </c>
      <c r="B594" s="151"/>
      <c r="C594" s="111" t="str">
        <f t="shared" si="30"/>
        <v/>
      </c>
      <c r="D594" s="169"/>
      <c r="E594" s="111" t="str">
        <f t="shared" si="31"/>
        <v/>
      </c>
    </row>
    <row r="595" spans="1:5" x14ac:dyDescent="0.25">
      <c r="A595" t="str">
        <f t="shared" si="29"/>
        <v/>
      </c>
      <c r="B595" s="151"/>
      <c r="C595" s="111" t="str">
        <f t="shared" si="30"/>
        <v/>
      </c>
      <c r="D595" s="169"/>
      <c r="E595" s="111" t="str">
        <f t="shared" si="31"/>
        <v/>
      </c>
    </row>
    <row r="596" spans="1:5" x14ac:dyDescent="0.25">
      <c r="A596" t="str">
        <f t="shared" si="29"/>
        <v/>
      </c>
      <c r="B596" s="151"/>
      <c r="C596" s="111" t="str">
        <f t="shared" si="30"/>
        <v/>
      </c>
      <c r="D596" s="169"/>
      <c r="E596" s="111" t="str">
        <f t="shared" si="31"/>
        <v/>
      </c>
    </row>
    <row r="597" spans="1:5" x14ac:dyDescent="0.25">
      <c r="A597" t="str">
        <f t="shared" si="29"/>
        <v/>
      </c>
      <c r="B597" s="151"/>
      <c r="C597" s="111" t="str">
        <f t="shared" si="30"/>
        <v/>
      </c>
      <c r="D597" s="169"/>
      <c r="E597" s="111" t="str">
        <f t="shared" si="31"/>
        <v/>
      </c>
    </row>
    <row r="598" spans="1:5" x14ac:dyDescent="0.25">
      <c r="A598" t="str">
        <f t="shared" si="29"/>
        <v/>
      </c>
      <c r="B598" s="151"/>
      <c r="C598" s="111" t="str">
        <f t="shared" si="30"/>
        <v/>
      </c>
      <c r="D598" s="169"/>
      <c r="E598" s="111" t="str">
        <f t="shared" si="31"/>
        <v/>
      </c>
    </row>
    <row r="599" spans="1:5" x14ac:dyDescent="0.25">
      <c r="A599" t="str">
        <f t="shared" si="29"/>
        <v/>
      </c>
      <c r="B599" s="151"/>
      <c r="C599" s="111" t="str">
        <f t="shared" si="30"/>
        <v/>
      </c>
      <c r="D599" s="169"/>
      <c r="E599" s="111" t="str">
        <f t="shared" si="31"/>
        <v/>
      </c>
    </row>
    <row r="600" spans="1:5" x14ac:dyDescent="0.25">
      <c r="A600" t="str">
        <f t="shared" si="29"/>
        <v/>
      </c>
      <c r="B600" s="151"/>
      <c r="C600" s="111" t="str">
        <f t="shared" si="30"/>
        <v/>
      </c>
      <c r="D600" s="169"/>
      <c r="E600" s="111" t="str">
        <f t="shared" si="31"/>
        <v/>
      </c>
    </row>
    <row r="601" spans="1:5" x14ac:dyDescent="0.25">
      <c r="A601" t="str">
        <f t="shared" si="29"/>
        <v/>
      </c>
      <c r="B601" s="151"/>
      <c r="C601" s="111" t="str">
        <f t="shared" si="30"/>
        <v/>
      </c>
      <c r="D601" s="169"/>
      <c r="E601" s="111" t="str">
        <f t="shared" si="31"/>
        <v/>
      </c>
    </row>
    <row r="602" spans="1:5" x14ac:dyDescent="0.25">
      <c r="A602" t="str">
        <f t="shared" si="29"/>
        <v/>
      </c>
      <c r="B602" s="151"/>
      <c r="C602" s="111" t="str">
        <f t="shared" si="30"/>
        <v/>
      </c>
      <c r="D602" s="169"/>
      <c r="E602" s="111" t="str">
        <f t="shared" si="31"/>
        <v/>
      </c>
    </row>
    <row r="603" spans="1:5" x14ac:dyDescent="0.25">
      <c r="A603" t="str">
        <f t="shared" si="29"/>
        <v/>
      </c>
      <c r="B603" s="151"/>
      <c r="C603" s="111" t="str">
        <f t="shared" si="30"/>
        <v/>
      </c>
      <c r="D603" s="169"/>
      <c r="E603" s="111" t="str">
        <f t="shared" si="31"/>
        <v/>
      </c>
    </row>
    <row r="604" spans="1:5" x14ac:dyDescent="0.25">
      <c r="A604" t="str">
        <f t="shared" si="29"/>
        <v/>
      </c>
      <c r="B604" s="151"/>
      <c r="C604" s="111" t="str">
        <f t="shared" si="30"/>
        <v/>
      </c>
      <c r="D604" s="169"/>
      <c r="E604" s="111" t="str">
        <f t="shared" si="31"/>
        <v/>
      </c>
    </row>
    <row r="605" spans="1:5" x14ac:dyDescent="0.25">
      <c r="A605" t="str">
        <f t="shared" si="29"/>
        <v/>
      </c>
      <c r="B605" s="151"/>
      <c r="C605" s="111" t="str">
        <f t="shared" si="30"/>
        <v/>
      </c>
      <c r="D605" s="169"/>
      <c r="E605" s="111" t="str">
        <f t="shared" si="31"/>
        <v/>
      </c>
    </row>
    <row r="606" spans="1:5" x14ac:dyDescent="0.25">
      <c r="A606" t="str">
        <f t="shared" si="29"/>
        <v/>
      </c>
      <c r="B606" s="151"/>
      <c r="C606" s="111" t="str">
        <f t="shared" si="30"/>
        <v/>
      </c>
      <c r="D606" s="169"/>
      <c r="E606" s="111" t="str">
        <f t="shared" si="31"/>
        <v/>
      </c>
    </row>
    <row r="607" spans="1:5" x14ac:dyDescent="0.25">
      <c r="A607" t="str">
        <f t="shared" si="29"/>
        <v/>
      </c>
      <c r="B607" s="151"/>
      <c r="C607" s="111" t="str">
        <f t="shared" si="30"/>
        <v/>
      </c>
      <c r="D607" s="169"/>
      <c r="E607" s="111" t="str">
        <f t="shared" si="31"/>
        <v/>
      </c>
    </row>
    <row r="608" spans="1:5" x14ac:dyDescent="0.25">
      <c r="A608" t="str">
        <f t="shared" si="29"/>
        <v/>
      </c>
      <c r="B608" s="151"/>
      <c r="C608" s="111" t="str">
        <f t="shared" si="30"/>
        <v/>
      </c>
      <c r="D608" s="169"/>
      <c r="E608" s="111" t="str">
        <f t="shared" si="31"/>
        <v/>
      </c>
    </row>
    <row r="609" spans="1:5" x14ac:dyDescent="0.25">
      <c r="A609" t="str">
        <f t="shared" si="29"/>
        <v/>
      </c>
      <c r="B609" s="151"/>
      <c r="C609" s="111" t="str">
        <f t="shared" si="30"/>
        <v/>
      </c>
      <c r="D609" s="169"/>
      <c r="E609" s="111" t="str">
        <f t="shared" si="31"/>
        <v/>
      </c>
    </row>
    <row r="610" spans="1:5" x14ac:dyDescent="0.25">
      <c r="A610" t="str">
        <f t="shared" si="29"/>
        <v/>
      </c>
      <c r="B610" s="151"/>
      <c r="C610" s="111" t="str">
        <f t="shared" si="30"/>
        <v/>
      </c>
      <c r="D610" s="169"/>
      <c r="E610" s="111" t="str">
        <f t="shared" si="31"/>
        <v/>
      </c>
    </row>
    <row r="611" spans="1:5" x14ac:dyDescent="0.25">
      <c r="A611" t="str">
        <f t="shared" si="29"/>
        <v/>
      </c>
      <c r="B611" s="151"/>
      <c r="C611" s="111" t="str">
        <f t="shared" si="30"/>
        <v/>
      </c>
      <c r="D611" s="169"/>
      <c r="E611" s="111" t="str">
        <f t="shared" si="31"/>
        <v/>
      </c>
    </row>
    <row r="612" spans="1:5" x14ac:dyDescent="0.25">
      <c r="A612" t="str">
        <f t="shared" si="29"/>
        <v/>
      </c>
      <c r="B612" s="151"/>
      <c r="C612" s="111" t="str">
        <f t="shared" si="30"/>
        <v/>
      </c>
      <c r="D612" s="169"/>
      <c r="E612" s="111" t="str">
        <f t="shared" si="31"/>
        <v/>
      </c>
    </row>
    <row r="613" spans="1:5" x14ac:dyDescent="0.25">
      <c r="A613" t="str">
        <f t="shared" si="29"/>
        <v/>
      </c>
      <c r="B613" s="151"/>
      <c r="C613" s="111" t="str">
        <f t="shared" si="30"/>
        <v/>
      </c>
      <c r="D613" s="169"/>
      <c r="E613" s="111" t="str">
        <f t="shared" si="31"/>
        <v/>
      </c>
    </row>
    <row r="614" spans="1:5" x14ac:dyDescent="0.25">
      <c r="A614" t="str">
        <f t="shared" si="29"/>
        <v/>
      </c>
      <c r="B614" s="151"/>
      <c r="C614" s="111" t="str">
        <f t="shared" si="30"/>
        <v/>
      </c>
      <c r="D614" s="169"/>
      <c r="E614" s="111" t="str">
        <f t="shared" si="31"/>
        <v/>
      </c>
    </row>
    <row r="615" spans="1:5" x14ac:dyDescent="0.25">
      <c r="A615" t="str">
        <f t="shared" si="29"/>
        <v/>
      </c>
      <c r="B615" s="151"/>
      <c r="C615" s="111" t="str">
        <f t="shared" si="30"/>
        <v/>
      </c>
      <c r="D615" s="169"/>
      <c r="E615" s="111" t="str">
        <f t="shared" si="31"/>
        <v/>
      </c>
    </row>
    <row r="616" spans="1:5" x14ac:dyDescent="0.25">
      <c r="A616" t="str">
        <f t="shared" si="29"/>
        <v/>
      </c>
      <c r="B616" s="151"/>
      <c r="C616" s="111" t="str">
        <f t="shared" si="30"/>
        <v/>
      </c>
      <c r="D616" s="169"/>
      <c r="E616" s="111" t="str">
        <f t="shared" si="31"/>
        <v/>
      </c>
    </row>
    <row r="617" spans="1:5" x14ac:dyDescent="0.25">
      <c r="A617" t="str">
        <f t="shared" si="29"/>
        <v/>
      </c>
      <c r="B617" s="151"/>
      <c r="C617" s="111" t="str">
        <f t="shared" si="30"/>
        <v/>
      </c>
      <c r="D617" s="169"/>
      <c r="E617" s="111" t="str">
        <f t="shared" si="31"/>
        <v/>
      </c>
    </row>
    <row r="618" spans="1:5" x14ac:dyDescent="0.25">
      <c r="A618" t="str">
        <f t="shared" si="29"/>
        <v/>
      </c>
      <c r="B618" s="151"/>
      <c r="C618" s="111" t="str">
        <f t="shared" si="30"/>
        <v/>
      </c>
      <c r="D618" s="169"/>
      <c r="E618" s="111" t="str">
        <f t="shared" si="31"/>
        <v/>
      </c>
    </row>
    <row r="619" spans="1:5" x14ac:dyDescent="0.25">
      <c r="A619" t="str">
        <f t="shared" si="29"/>
        <v/>
      </c>
      <c r="B619" s="151"/>
      <c r="C619" s="111" t="str">
        <f t="shared" si="30"/>
        <v/>
      </c>
      <c r="D619" s="169"/>
      <c r="E619" s="111" t="str">
        <f t="shared" si="31"/>
        <v/>
      </c>
    </row>
    <row r="620" spans="1:5" x14ac:dyDescent="0.25">
      <c r="A620" t="str">
        <f t="shared" si="29"/>
        <v/>
      </c>
      <c r="B620" s="151"/>
      <c r="C620" s="111" t="str">
        <f t="shared" si="30"/>
        <v/>
      </c>
      <c r="D620" s="169"/>
      <c r="E620" s="111" t="str">
        <f t="shared" si="31"/>
        <v/>
      </c>
    </row>
    <row r="621" spans="1:5" x14ac:dyDescent="0.25">
      <c r="A621" t="str">
        <f t="shared" si="29"/>
        <v/>
      </c>
      <c r="B621" s="151"/>
      <c r="C621" s="111" t="str">
        <f t="shared" si="30"/>
        <v/>
      </c>
      <c r="D621" s="169"/>
      <c r="E621" s="111" t="str">
        <f t="shared" si="31"/>
        <v/>
      </c>
    </row>
    <row r="622" spans="1:5" x14ac:dyDescent="0.25">
      <c r="A622" t="str">
        <f t="shared" si="29"/>
        <v/>
      </c>
      <c r="B622" s="151"/>
      <c r="C622" s="111" t="str">
        <f t="shared" si="30"/>
        <v/>
      </c>
      <c r="D622" s="169"/>
      <c r="E622" s="111" t="str">
        <f t="shared" si="31"/>
        <v/>
      </c>
    </row>
    <row r="623" spans="1:5" x14ac:dyDescent="0.25">
      <c r="A623" t="str">
        <f t="shared" si="29"/>
        <v/>
      </c>
      <c r="B623" s="151"/>
      <c r="C623" s="111" t="str">
        <f t="shared" si="30"/>
        <v/>
      </c>
      <c r="D623" s="169"/>
      <c r="E623" s="111" t="str">
        <f t="shared" si="31"/>
        <v/>
      </c>
    </row>
    <row r="624" spans="1:5" x14ac:dyDescent="0.25">
      <c r="A624" t="str">
        <f t="shared" si="29"/>
        <v/>
      </c>
      <c r="B624" s="151"/>
      <c r="C624" s="111" t="str">
        <f t="shared" si="30"/>
        <v/>
      </c>
      <c r="D624" s="169"/>
      <c r="E624" s="111" t="str">
        <f t="shared" si="31"/>
        <v/>
      </c>
    </row>
    <row r="625" spans="1:5" x14ac:dyDescent="0.25">
      <c r="A625" t="str">
        <f t="shared" si="29"/>
        <v/>
      </c>
      <c r="B625" s="151"/>
      <c r="C625" s="111" t="str">
        <f t="shared" si="30"/>
        <v/>
      </c>
      <c r="D625" s="169"/>
      <c r="E625" s="111" t="str">
        <f t="shared" si="31"/>
        <v/>
      </c>
    </row>
    <row r="626" spans="1:5" x14ac:dyDescent="0.25">
      <c r="A626" t="str">
        <f t="shared" si="29"/>
        <v/>
      </c>
      <c r="B626" s="151"/>
      <c r="C626" s="111" t="str">
        <f t="shared" si="30"/>
        <v/>
      </c>
      <c r="D626" s="169"/>
      <c r="E626" s="111" t="str">
        <f t="shared" si="31"/>
        <v/>
      </c>
    </row>
    <row r="627" spans="1:5" x14ac:dyDescent="0.25">
      <c r="A627" t="str">
        <f t="shared" si="29"/>
        <v/>
      </c>
      <c r="B627" s="151"/>
      <c r="C627" s="111" t="str">
        <f t="shared" si="30"/>
        <v/>
      </c>
      <c r="D627" s="169"/>
      <c r="E627" s="111" t="str">
        <f t="shared" si="31"/>
        <v/>
      </c>
    </row>
    <row r="628" spans="1:5" x14ac:dyDescent="0.25">
      <c r="A628" t="str">
        <f t="shared" si="29"/>
        <v/>
      </c>
      <c r="B628" s="151"/>
      <c r="C628" s="111" t="str">
        <f t="shared" si="30"/>
        <v/>
      </c>
      <c r="D628" s="169"/>
      <c r="E628" s="111" t="str">
        <f t="shared" si="31"/>
        <v/>
      </c>
    </row>
    <row r="629" spans="1:5" x14ac:dyDescent="0.25">
      <c r="A629" t="str">
        <f t="shared" si="29"/>
        <v/>
      </c>
      <c r="B629" s="151"/>
      <c r="C629" s="111" t="str">
        <f t="shared" si="30"/>
        <v/>
      </c>
      <c r="D629" s="169"/>
      <c r="E629" s="111" t="str">
        <f t="shared" si="31"/>
        <v/>
      </c>
    </row>
    <row r="630" spans="1:5" x14ac:dyDescent="0.25">
      <c r="A630" t="str">
        <f t="shared" si="29"/>
        <v/>
      </c>
      <c r="B630" s="151"/>
      <c r="C630" s="111" t="str">
        <f t="shared" si="30"/>
        <v/>
      </c>
      <c r="D630" s="169"/>
      <c r="E630" s="111" t="str">
        <f t="shared" si="31"/>
        <v/>
      </c>
    </row>
    <row r="631" spans="1:5" x14ac:dyDescent="0.25">
      <c r="A631" t="str">
        <f t="shared" si="29"/>
        <v/>
      </c>
      <c r="B631" s="151"/>
      <c r="C631" s="111" t="str">
        <f t="shared" si="30"/>
        <v/>
      </c>
      <c r="D631" s="169"/>
      <c r="E631" s="111" t="str">
        <f t="shared" si="31"/>
        <v/>
      </c>
    </row>
    <row r="632" spans="1:5" x14ac:dyDescent="0.25">
      <c r="A632" t="str">
        <f t="shared" si="29"/>
        <v/>
      </c>
      <c r="B632" s="151"/>
      <c r="C632" s="111" t="str">
        <f t="shared" si="30"/>
        <v/>
      </c>
      <c r="D632" s="169"/>
      <c r="E632" s="111" t="str">
        <f t="shared" si="31"/>
        <v/>
      </c>
    </row>
    <row r="633" spans="1:5" x14ac:dyDescent="0.25">
      <c r="A633" t="str">
        <f t="shared" si="29"/>
        <v/>
      </c>
      <c r="B633" s="151"/>
      <c r="C633" s="111" t="str">
        <f t="shared" si="30"/>
        <v/>
      </c>
      <c r="D633" s="169"/>
      <c r="E633" s="111" t="str">
        <f t="shared" si="31"/>
        <v/>
      </c>
    </row>
    <row r="634" spans="1:5" x14ac:dyDescent="0.25">
      <c r="A634" t="str">
        <f t="shared" si="29"/>
        <v/>
      </c>
      <c r="B634" s="151"/>
      <c r="C634" s="111" t="str">
        <f t="shared" si="30"/>
        <v/>
      </c>
      <c r="D634" s="169"/>
      <c r="E634" s="111" t="str">
        <f t="shared" si="31"/>
        <v/>
      </c>
    </row>
    <row r="635" spans="1:5" x14ac:dyDescent="0.25">
      <c r="A635" t="str">
        <f t="shared" si="29"/>
        <v/>
      </c>
      <c r="B635" s="151"/>
      <c r="C635" s="111" t="str">
        <f t="shared" si="30"/>
        <v/>
      </c>
      <c r="D635" s="169"/>
      <c r="E635" s="111" t="str">
        <f t="shared" si="31"/>
        <v/>
      </c>
    </row>
    <row r="636" spans="1:5" x14ac:dyDescent="0.25">
      <c r="A636" t="str">
        <f t="shared" si="29"/>
        <v/>
      </c>
      <c r="B636" s="151"/>
      <c r="C636" s="111" t="str">
        <f t="shared" si="30"/>
        <v/>
      </c>
      <c r="D636" s="169"/>
      <c r="E636" s="111" t="str">
        <f t="shared" si="31"/>
        <v/>
      </c>
    </row>
    <row r="637" spans="1:5" x14ac:dyDescent="0.25">
      <c r="A637" t="str">
        <f t="shared" si="29"/>
        <v/>
      </c>
      <c r="B637" s="151"/>
      <c r="C637" s="111" t="str">
        <f t="shared" si="30"/>
        <v/>
      </c>
      <c r="D637" s="169"/>
      <c r="E637" s="111" t="str">
        <f t="shared" si="31"/>
        <v/>
      </c>
    </row>
    <row r="638" spans="1:5" x14ac:dyDescent="0.25">
      <c r="A638" t="str">
        <f t="shared" si="29"/>
        <v/>
      </c>
      <c r="B638" s="151"/>
      <c r="C638" s="111" t="str">
        <f t="shared" si="30"/>
        <v/>
      </c>
      <c r="D638" s="169"/>
      <c r="E638" s="111" t="str">
        <f t="shared" si="31"/>
        <v/>
      </c>
    </row>
    <row r="639" spans="1:5" x14ac:dyDescent="0.25">
      <c r="A639" t="str">
        <f t="shared" si="29"/>
        <v/>
      </c>
      <c r="B639" s="151"/>
      <c r="C639" s="111" t="str">
        <f t="shared" si="30"/>
        <v/>
      </c>
      <c r="D639" s="169"/>
      <c r="E639" s="111" t="str">
        <f t="shared" si="31"/>
        <v/>
      </c>
    </row>
    <row r="640" spans="1:5" x14ac:dyDescent="0.25">
      <c r="A640" t="str">
        <f t="shared" si="29"/>
        <v/>
      </c>
      <c r="B640" s="151"/>
      <c r="C640" s="111" t="str">
        <f t="shared" si="30"/>
        <v/>
      </c>
      <c r="D640" s="169"/>
      <c r="E640" s="111" t="str">
        <f t="shared" si="31"/>
        <v/>
      </c>
    </row>
    <row r="641" spans="1:5" x14ac:dyDescent="0.25">
      <c r="A641" t="str">
        <f t="shared" si="29"/>
        <v/>
      </c>
      <c r="B641" s="151"/>
      <c r="C641" s="111" t="str">
        <f t="shared" si="30"/>
        <v/>
      </c>
      <c r="D641" s="169"/>
      <c r="E641" s="111" t="str">
        <f t="shared" si="31"/>
        <v/>
      </c>
    </row>
    <row r="642" spans="1:5" x14ac:dyDescent="0.25">
      <c r="A642" t="str">
        <f t="shared" si="29"/>
        <v/>
      </c>
      <c r="B642" s="151"/>
      <c r="C642" s="111" t="str">
        <f t="shared" si="30"/>
        <v/>
      </c>
      <c r="D642" s="169"/>
      <c r="E642" s="111" t="str">
        <f t="shared" si="31"/>
        <v/>
      </c>
    </row>
    <row r="643" spans="1:5" x14ac:dyDescent="0.25">
      <c r="A643" t="str">
        <f t="shared" si="29"/>
        <v/>
      </c>
      <c r="B643" s="151"/>
      <c r="C643" s="111" t="str">
        <f t="shared" si="30"/>
        <v/>
      </c>
      <c r="D643" s="169"/>
      <c r="E643" s="111" t="str">
        <f t="shared" si="31"/>
        <v/>
      </c>
    </row>
    <row r="644" spans="1:5" x14ac:dyDescent="0.25">
      <c r="A644" t="str">
        <f t="shared" si="29"/>
        <v/>
      </c>
      <c r="B644" s="151"/>
      <c r="C644" s="111" t="str">
        <f t="shared" si="30"/>
        <v/>
      </c>
      <c r="D644" s="169"/>
      <c r="E644" s="111" t="str">
        <f t="shared" si="31"/>
        <v/>
      </c>
    </row>
    <row r="645" spans="1:5" x14ac:dyDescent="0.25">
      <c r="A645" t="str">
        <f t="shared" si="29"/>
        <v/>
      </c>
      <c r="B645" s="151"/>
      <c r="C645" s="111" t="str">
        <f t="shared" si="30"/>
        <v/>
      </c>
      <c r="D645" s="169"/>
      <c r="E645" s="111" t="str">
        <f t="shared" si="31"/>
        <v/>
      </c>
    </row>
    <row r="646" spans="1:5" x14ac:dyDescent="0.25">
      <c r="A646" t="str">
        <f t="shared" si="29"/>
        <v/>
      </c>
      <c r="B646" s="151"/>
      <c r="C646" s="111" t="str">
        <f t="shared" si="30"/>
        <v/>
      </c>
      <c r="D646" s="169"/>
      <c r="E646" s="111" t="str">
        <f t="shared" si="31"/>
        <v/>
      </c>
    </row>
    <row r="647" spans="1:5" x14ac:dyDescent="0.25">
      <c r="A647" t="str">
        <f t="shared" si="29"/>
        <v/>
      </c>
      <c r="B647" s="151"/>
      <c r="C647" s="111" t="str">
        <f t="shared" si="30"/>
        <v/>
      </c>
      <c r="D647" s="169"/>
      <c r="E647" s="111" t="str">
        <f t="shared" si="31"/>
        <v/>
      </c>
    </row>
    <row r="648" spans="1:5" x14ac:dyDescent="0.25">
      <c r="A648" t="str">
        <f t="shared" si="29"/>
        <v/>
      </c>
      <c r="B648" s="151"/>
      <c r="C648" s="111" t="str">
        <f t="shared" si="30"/>
        <v/>
      </c>
      <c r="D648" s="169"/>
      <c r="E648" s="111" t="str">
        <f t="shared" si="31"/>
        <v/>
      </c>
    </row>
    <row r="649" spans="1:5" x14ac:dyDescent="0.25">
      <c r="A649" t="str">
        <f t="shared" si="29"/>
        <v/>
      </c>
      <c r="B649" s="151"/>
      <c r="C649" s="111" t="str">
        <f t="shared" si="30"/>
        <v/>
      </c>
      <c r="D649" s="169"/>
      <c r="E649" s="111" t="str">
        <f t="shared" si="31"/>
        <v/>
      </c>
    </row>
    <row r="650" spans="1:5" x14ac:dyDescent="0.25">
      <c r="A650" t="str">
        <f t="shared" si="29"/>
        <v/>
      </c>
      <c r="B650" s="151"/>
      <c r="C650" s="111" t="str">
        <f t="shared" si="30"/>
        <v/>
      </c>
      <c r="D650" s="169"/>
      <c r="E650" s="111" t="str">
        <f t="shared" si="31"/>
        <v/>
      </c>
    </row>
    <row r="651" spans="1:5" x14ac:dyDescent="0.25">
      <c r="A651" t="str">
        <f t="shared" si="29"/>
        <v/>
      </c>
      <c r="B651" s="151"/>
      <c r="C651" s="111" t="str">
        <f t="shared" si="30"/>
        <v/>
      </c>
      <c r="D651" s="169"/>
      <c r="E651" s="111" t="str">
        <f t="shared" si="31"/>
        <v/>
      </c>
    </row>
    <row r="652" spans="1:5" x14ac:dyDescent="0.25">
      <c r="A652" t="str">
        <f t="shared" ref="A652:A715" si="32">IF(B652="site","Project",IF(B652="","",_xlfn.CONCAT(C652,INDEX(A:E,MATCH(C652,E:E,0),1))))</f>
        <v/>
      </c>
      <c r="B652" s="151"/>
      <c r="C652" s="111" t="str">
        <f t="shared" si="30"/>
        <v/>
      </c>
      <c r="D652" s="169"/>
      <c r="E652" s="111" t="str">
        <f t="shared" si="31"/>
        <v/>
      </c>
    </row>
    <row r="653" spans="1:5" x14ac:dyDescent="0.25">
      <c r="A653" t="str">
        <f t="shared" si="32"/>
        <v/>
      </c>
      <c r="B653" s="151"/>
      <c r="C653" s="111" t="str">
        <f t="shared" si="30"/>
        <v/>
      </c>
      <c r="D653" s="169"/>
      <c r="E653" s="111" t="str">
        <f t="shared" si="31"/>
        <v/>
      </c>
    </row>
    <row r="654" spans="1:5" x14ac:dyDescent="0.25">
      <c r="A654" t="str">
        <f t="shared" si="32"/>
        <v/>
      </c>
      <c r="B654" s="151"/>
      <c r="C654" s="111" t="str">
        <f t="shared" si="30"/>
        <v/>
      </c>
      <c r="D654" s="169"/>
      <c r="E654" s="111" t="str">
        <f t="shared" si="31"/>
        <v/>
      </c>
    </row>
    <row r="655" spans="1:5" x14ac:dyDescent="0.25">
      <c r="A655" t="str">
        <f t="shared" si="32"/>
        <v/>
      </c>
      <c r="B655" s="151"/>
      <c r="C655" s="111" t="str">
        <f t="shared" si="30"/>
        <v/>
      </c>
      <c r="D655" s="169"/>
      <c r="E655" s="111" t="str">
        <f t="shared" si="31"/>
        <v/>
      </c>
    </row>
    <row r="656" spans="1:5" x14ac:dyDescent="0.25">
      <c r="A656" t="str">
        <f t="shared" si="32"/>
        <v/>
      </c>
      <c r="B656" s="151"/>
      <c r="C656" s="111" t="str">
        <f t="shared" ref="C656:C719" si="33">IF(OR(B656="building envelope",B656="space type"),"Enter Building Name",IF(B656="building","Enter Site Name",""))</f>
        <v/>
      </c>
      <c r="D656" s="169"/>
      <c r="E656" s="111" t="str">
        <f t="shared" ref="E656:E719" si="34">IF(B656="building envelope","Enter Building Envelope Asset",IF(B656="building","Enter Building Name",IF(B656="space type","Enter Space Type Name",IF(B656="site","Enter Site Name",""))))</f>
        <v/>
      </c>
    </row>
    <row r="657" spans="1:5" x14ac:dyDescent="0.25">
      <c r="A657" t="str">
        <f t="shared" si="32"/>
        <v/>
      </c>
      <c r="B657" s="151"/>
      <c r="C657" s="111" t="str">
        <f t="shared" si="33"/>
        <v/>
      </c>
      <c r="D657" s="169"/>
      <c r="E657" s="111" t="str">
        <f t="shared" si="34"/>
        <v/>
      </c>
    </row>
    <row r="658" spans="1:5" x14ac:dyDescent="0.25">
      <c r="A658" t="str">
        <f t="shared" si="32"/>
        <v/>
      </c>
      <c r="B658" s="151"/>
      <c r="C658" s="111" t="str">
        <f t="shared" si="33"/>
        <v/>
      </c>
      <c r="D658" s="169"/>
      <c r="E658" s="111" t="str">
        <f t="shared" si="34"/>
        <v/>
      </c>
    </row>
    <row r="659" spans="1:5" x14ac:dyDescent="0.25">
      <c r="A659" t="str">
        <f t="shared" si="32"/>
        <v/>
      </c>
      <c r="B659" s="151"/>
      <c r="C659" s="111" t="str">
        <f t="shared" si="33"/>
        <v/>
      </c>
      <c r="D659" s="169"/>
      <c r="E659" s="111" t="str">
        <f t="shared" si="34"/>
        <v/>
      </c>
    </row>
    <row r="660" spans="1:5" x14ac:dyDescent="0.25">
      <c r="A660" t="str">
        <f t="shared" si="32"/>
        <v/>
      </c>
      <c r="B660" s="151"/>
      <c r="C660" s="111" t="str">
        <f t="shared" si="33"/>
        <v/>
      </c>
      <c r="D660" s="169"/>
      <c r="E660" s="111" t="str">
        <f t="shared" si="34"/>
        <v/>
      </c>
    </row>
    <row r="661" spans="1:5" x14ac:dyDescent="0.25">
      <c r="A661" t="str">
        <f t="shared" si="32"/>
        <v/>
      </c>
      <c r="B661" s="151"/>
      <c r="C661" s="111" t="str">
        <f t="shared" si="33"/>
        <v/>
      </c>
      <c r="D661" s="169"/>
      <c r="E661" s="111" t="str">
        <f t="shared" si="34"/>
        <v/>
      </c>
    </row>
    <row r="662" spans="1:5" x14ac:dyDescent="0.25">
      <c r="A662" t="str">
        <f t="shared" si="32"/>
        <v/>
      </c>
      <c r="B662" s="151"/>
      <c r="C662" s="111" t="str">
        <f t="shared" si="33"/>
        <v/>
      </c>
      <c r="D662" s="169"/>
      <c r="E662" s="111" t="str">
        <f t="shared" si="34"/>
        <v/>
      </c>
    </row>
    <row r="663" spans="1:5" x14ac:dyDescent="0.25">
      <c r="A663" t="str">
        <f t="shared" si="32"/>
        <v/>
      </c>
      <c r="B663" s="151"/>
      <c r="C663" s="111" t="str">
        <f t="shared" si="33"/>
        <v/>
      </c>
      <c r="D663" s="169"/>
      <c r="E663" s="111" t="str">
        <f t="shared" si="34"/>
        <v/>
      </c>
    </row>
    <row r="664" spans="1:5" x14ac:dyDescent="0.25">
      <c r="A664" t="str">
        <f t="shared" si="32"/>
        <v/>
      </c>
      <c r="B664" s="151"/>
      <c r="C664" s="111" t="str">
        <f t="shared" si="33"/>
        <v/>
      </c>
      <c r="D664" s="169"/>
      <c r="E664" s="111" t="str">
        <f t="shared" si="34"/>
        <v/>
      </c>
    </row>
    <row r="665" spans="1:5" x14ac:dyDescent="0.25">
      <c r="A665" t="str">
        <f t="shared" si="32"/>
        <v/>
      </c>
      <c r="B665" s="151"/>
      <c r="C665" s="111" t="str">
        <f t="shared" si="33"/>
        <v/>
      </c>
      <c r="D665" s="169"/>
      <c r="E665" s="111" t="str">
        <f t="shared" si="34"/>
        <v/>
      </c>
    </row>
    <row r="666" spans="1:5" x14ac:dyDescent="0.25">
      <c r="A666" t="str">
        <f t="shared" si="32"/>
        <v/>
      </c>
      <c r="B666" s="151"/>
      <c r="C666" s="111" t="str">
        <f t="shared" si="33"/>
        <v/>
      </c>
      <c r="D666" s="169"/>
      <c r="E666" s="111" t="str">
        <f t="shared" si="34"/>
        <v/>
      </c>
    </row>
    <row r="667" spans="1:5" x14ac:dyDescent="0.25">
      <c r="A667" t="str">
        <f t="shared" si="32"/>
        <v/>
      </c>
      <c r="B667" s="151"/>
      <c r="C667" s="111" t="str">
        <f t="shared" si="33"/>
        <v/>
      </c>
      <c r="D667" s="169"/>
      <c r="E667" s="111" t="str">
        <f t="shared" si="34"/>
        <v/>
      </c>
    </row>
    <row r="668" spans="1:5" x14ac:dyDescent="0.25">
      <c r="A668" t="str">
        <f t="shared" si="32"/>
        <v/>
      </c>
      <c r="B668" s="151"/>
      <c r="C668" s="111" t="str">
        <f t="shared" si="33"/>
        <v/>
      </c>
      <c r="D668" s="169"/>
      <c r="E668" s="111" t="str">
        <f t="shared" si="34"/>
        <v/>
      </c>
    </row>
    <row r="669" spans="1:5" x14ac:dyDescent="0.25">
      <c r="A669" t="str">
        <f t="shared" si="32"/>
        <v/>
      </c>
      <c r="B669" s="151"/>
      <c r="C669" s="111" t="str">
        <f t="shared" si="33"/>
        <v/>
      </c>
      <c r="D669" s="169"/>
      <c r="E669" s="111" t="str">
        <f t="shared" si="34"/>
        <v/>
      </c>
    </row>
    <row r="670" spans="1:5" x14ac:dyDescent="0.25">
      <c r="A670" t="str">
        <f t="shared" si="32"/>
        <v/>
      </c>
      <c r="B670" s="151"/>
      <c r="C670" s="111" t="str">
        <f t="shared" si="33"/>
        <v/>
      </c>
      <c r="D670" s="169"/>
      <c r="E670" s="111" t="str">
        <f t="shared" si="34"/>
        <v/>
      </c>
    </row>
    <row r="671" spans="1:5" x14ac:dyDescent="0.25">
      <c r="A671" t="str">
        <f t="shared" si="32"/>
        <v/>
      </c>
      <c r="B671" s="151"/>
      <c r="C671" s="111" t="str">
        <f t="shared" si="33"/>
        <v/>
      </c>
      <c r="D671" s="169"/>
      <c r="E671" s="111" t="str">
        <f t="shared" si="34"/>
        <v/>
      </c>
    </row>
    <row r="672" spans="1:5" x14ac:dyDescent="0.25">
      <c r="A672" t="str">
        <f t="shared" si="32"/>
        <v/>
      </c>
      <c r="B672" s="151"/>
      <c r="C672" s="111" t="str">
        <f t="shared" si="33"/>
        <v/>
      </c>
      <c r="D672" s="169"/>
      <c r="E672" s="111" t="str">
        <f t="shared" si="34"/>
        <v/>
      </c>
    </row>
    <row r="673" spans="1:5" x14ac:dyDescent="0.25">
      <c r="A673" t="str">
        <f t="shared" si="32"/>
        <v/>
      </c>
      <c r="B673" s="151"/>
      <c r="C673" s="111" t="str">
        <f t="shared" si="33"/>
        <v/>
      </c>
      <c r="D673" s="169"/>
      <c r="E673" s="111" t="str">
        <f t="shared" si="34"/>
        <v/>
      </c>
    </row>
    <row r="674" spans="1:5" x14ac:dyDescent="0.25">
      <c r="A674" t="str">
        <f t="shared" si="32"/>
        <v/>
      </c>
      <c r="B674" s="151"/>
      <c r="C674" s="111" t="str">
        <f t="shared" si="33"/>
        <v/>
      </c>
      <c r="D674" s="169"/>
      <c r="E674" s="111" t="str">
        <f t="shared" si="34"/>
        <v/>
      </c>
    </row>
    <row r="675" spans="1:5" x14ac:dyDescent="0.25">
      <c r="A675" t="str">
        <f t="shared" si="32"/>
        <v/>
      </c>
      <c r="B675" s="151"/>
      <c r="C675" s="111" t="str">
        <f t="shared" si="33"/>
        <v/>
      </c>
      <c r="D675" s="169"/>
      <c r="E675" s="111" t="str">
        <f t="shared" si="34"/>
        <v/>
      </c>
    </row>
    <row r="676" spans="1:5" x14ac:dyDescent="0.25">
      <c r="A676" t="str">
        <f t="shared" si="32"/>
        <v/>
      </c>
      <c r="B676" s="151"/>
      <c r="C676" s="111" t="str">
        <f t="shared" si="33"/>
        <v/>
      </c>
      <c r="D676" s="169"/>
      <c r="E676" s="111" t="str">
        <f t="shared" si="34"/>
        <v/>
      </c>
    </row>
    <row r="677" spans="1:5" x14ac:dyDescent="0.25">
      <c r="A677" t="str">
        <f t="shared" si="32"/>
        <v/>
      </c>
      <c r="B677" s="151"/>
      <c r="C677" s="111" t="str">
        <f t="shared" si="33"/>
        <v/>
      </c>
      <c r="D677" s="169"/>
      <c r="E677" s="111" t="str">
        <f t="shared" si="34"/>
        <v/>
      </c>
    </row>
    <row r="678" spans="1:5" x14ac:dyDescent="0.25">
      <c r="A678" t="str">
        <f t="shared" si="32"/>
        <v/>
      </c>
      <c r="B678" s="151"/>
      <c r="C678" s="111" t="str">
        <f t="shared" si="33"/>
        <v/>
      </c>
      <c r="D678" s="169"/>
      <c r="E678" s="111" t="str">
        <f t="shared" si="34"/>
        <v/>
      </c>
    </row>
    <row r="679" spans="1:5" x14ac:dyDescent="0.25">
      <c r="A679" t="str">
        <f t="shared" si="32"/>
        <v/>
      </c>
      <c r="B679" s="151"/>
      <c r="C679" s="111" t="str">
        <f t="shared" si="33"/>
        <v/>
      </c>
      <c r="D679" s="169"/>
      <c r="E679" s="111" t="str">
        <f t="shared" si="34"/>
        <v/>
      </c>
    </row>
    <row r="680" spans="1:5" x14ac:dyDescent="0.25">
      <c r="A680" t="str">
        <f t="shared" si="32"/>
        <v/>
      </c>
      <c r="B680" s="151"/>
      <c r="C680" s="111" t="str">
        <f t="shared" si="33"/>
        <v/>
      </c>
      <c r="D680" s="169"/>
      <c r="E680" s="111" t="str">
        <f t="shared" si="34"/>
        <v/>
      </c>
    </row>
    <row r="681" spans="1:5" x14ac:dyDescent="0.25">
      <c r="A681" t="str">
        <f t="shared" si="32"/>
        <v/>
      </c>
      <c r="B681" s="151"/>
      <c r="C681" s="111" t="str">
        <f t="shared" si="33"/>
        <v/>
      </c>
      <c r="D681" s="169"/>
      <c r="E681" s="111" t="str">
        <f t="shared" si="34"/>
        <v/>
      </c>
    </row>
    <row r="682" spans="1:5" x14ac:dyDescent="0.25">
      <c r="A682" t="str">
        <f t="shared" si="32"/>
        <v/>
      </c>
      <c r="B682" s="151"/>
      <c r="C682" s="111" t="str">
        <f t="shared" si="33"/>
        <v/>
      </c>
      <c r="D682" s="169"/>
      <c r="E682" s="111" t="str">
        <f t="shared" si="34"/>
        <v/>
      </c>
    </row>
    <row r="683" spans="1:5" x14ac:dyDescent="0.25">
      <c r="A683" t="str">
        <f t="shared" si="32"/>
        <v/>
      </c>
      <c r="B683" s="151"/>
      <c r="C683" s="111" t="str">
        <f t="shared" si="33"/>
        <v/>
      </c>
      <c r="D683" s="169"/>
      <c r="E683" s="111" t="str">
        <f t="shared" si="34"/>
        <v/>
      </c>
    </row>
    <row r="684" spans="1:5" x14ac:dyDescent="0.25">
      <c r="A684" t="str">
        <f t="shared" si="32"/>
        <v/>
      </c>
      <c r="B684" s="151"/>
      <c r="C684" s="111" t="str">
        <f t="shared" si="33"/>
        <v/>
      </c>
      <c r="D684" s="169"/>
      <c r="E684" s="111" t="str">
        <f t="shared" si="34"/>
        <v/>
      </c>
    </row>
    <row r="685" spans="1:5" x14ac:dyDescent="0.25">
      <c r="A685" t="str">
        <f t="shared" si="32"/>
        <v/>
      </c>
      <c r="B685" s="151"/>
      <c r="C685" s="111" t="str">
        <f t="shared" si="33"/>
        <v/>
      </c>
      <c r="D685" s="169"/>
      <c r="E685" s="111" t="str">
        <f t="shared" si="34"/>
        <v/>
      </c>
    </row>
    <row r="686" spans="1:5" x14ac:dyDescent="0.25">
      <c r="A686" t="str">
        <f t="shared" si="32"/>
        <v/>
      </c>
      <c r="B686" s="151"/>
      <c r="C686" s="111" t="str">
        <f t="shared" si="33"/>
        <v/>
      </c>
      <c r="D686" s="169"/>
      <c r="E686" s="111" t="str">
        <f t="shared" si="34"/>
        <v/>
      </c>
    </row>
    <row r="687" spans="1:5" x14ac:dyDescent="0.25">
      <c r="A687" t="str">
        <f t="shared" si="32"/>
        <v/>
      </c>
      <c r="B687" s="151"/>
      <c r="C687" s="111" t="str">
        <f t="shared" si="33"/>
        <v/>
      </c>
      <c r="D687" s="169"/>
      <c r="E687" s="111" t="str">
        <f t="shared" si="34"/>
        <v/>
      </c>
    </row>
    <row r="688" spans="1:5" x14ac:dyDescent="0.25">
      <c r="A688" t="str">
        <f t="shared" si="32"/>
        <v/>
      </c>
      <c r="B688" s="151"/>
      <c r="C688" s="111" t="str">
        <f t="shared" si="33"/>
        <v/>
      </c>
      <c r="D688" s="169"/>
      <c r="E688" s="111" t="str">
        <f t="shared" si="34"/>
        <v/>
      </c>
    </row>
    <row r="689" spans="1:5" x14ac:dyDescent="0.25">
      <c r="A689" t="str">
        <f t="shared" si="32"/>
        <v/>
      </c>
      <c r="B689" s="151"/>
      <c r="C689" s="111" t="str">
        <f t="shared" si="33"/>
        <v/>
      </c>
      <c r="D689" s="169"/>
      <c r="E689" s="111" t="str">
        <f t="shared" si="34"/>
        <v/>
      </c>
    </row>
    <row r="690" spans="1:5" x14ac:dyDescent="0.25">
      <c r="A690" t="str">
        <f t="shared" si="32"/>
        <v/>
      </c>
      <c r="B690" s="151"/>
      <c r="C690" s="111" t="str">
        <f t="shared" si="33"/>
        <v/>
      </c>
      <c r="D690" s="169"/>
      <c r="E690" s="111" t="str">
        <f t="shared" si="34"/>
        <v/>
      </c>
    </row>
    <row r="691" spans="1:5" x14ac:dyDescent="0.25">
      <c r="A691" t="str">
        <f t="shared" si="32"/>
        <v/>
      </c>
      <c r="B691" s="151"/>
      <c r="C691" s="111" t="str">
        <f t="shared" si="33"/>
        <v/>
      </c>
      <c r="D691" s="169"/>
      <c r="E691" s="111" t="str">
        <f t="shared" si="34"/>
        <v/>
      </c>
    </row>
    <row r="692" spans="1:5" x14ac:dyDescent="0.25">
      <c r="A692" t="str">
        <f t="shared" si="32"/>
        <v/>
      </c>
      <c r="B692" s="151"/>
      <c r="C692" s="111" t="str">
        <f t="shared" si="33"/>
        <v/>
      </c>
      <c r="D692" s="169"/>
      <c r="E692" s="111" t="str">
        <f t="shared" si="34"/>
        <v/>
      </c>
    </row>
    <row r="693" spans="1:5" x14ac:dyDescent="0.25">
      <c r="A693" t="str">
        <f t="shared" si="32"/>
        <v/>
      </c>
      <c r="B693" s="151"/>
      <c r="C693" s="111" t="str">
        <f t="shared" si="33"/>
        <v/>
      </c>
      <c r="D693" s="169"/>
      <c r="E693" s="111" t="str">
        <f t="shared" si="34"/>
        <v/>
      </c>
    </row>
    <row r="694" spans="1:5" x14ac:dyDescent="0.25">
      <c r="A694" t="str">
        <f t="shared" si="32"/>
        <v/>
      </c>
      <c r="B694" s="151"/>
      <c r="C694" s="111" t="str">
        <f t="shared" si="33"/>
        <v/>
      </c>
      <c r="D694" s="169"/>
      <c r="E694" s="111" t="str">
        <f t="shared" si="34"/>
        <v/>
      </c>
    </row>
    <row r="695" spans="1:5" x14ac:dyDescent="0.25">
      <c r="A695" t="str">
        <f t="shared" si="32"/>
        <v/>
      </c>
      <c r="B695" s="151"/>
      <c r="C695" s="111" t="str">
        <f t="shared" si="33"/>
        <v/>
      </c>
      <c r="D695" s="169"/>
      <c r="E695" s="111" t="str">
        <f t="shared" si="34"/>
        <v/>
      </c>
    </row>
    <row r="696" spans="1:5" x14ac:dyDescent="0.25">
      <c r="A696" t="str">
        <f t="shared" si="32"/>
        <v/>
      </c>
      <c r="B696" s="151"/>
      <c r="C696" s="111" t="str">
        <f t="shared" si="33"/>
        <v/>
      </c>
      <c r="D696" s="169"/>
      <c r="E696" s="111" t="str">
        <f t="shared" si="34"/>
        <v/>
      </c>
    </row>
    <row r="697" spans="1:5" x14ac:dyDescent="0.25">
      <c r="A697" t="str">
        <f t="shared" si="32"/>
        <v/>
      </c>
      <c r="B697" s="151"/>
      <c r="C697" s="111" t="str">
        <f t="shared" si="33"/>
        <v/>
      </c>
      <c r="D697" s="169"/>
      <c r="E697" s="111" t="str">
        <f t="shared" si="34"/>
        <v/>
      </c>
    </row>
    <row r="698" spans="1:5" x14ac:dyDescent="0.25">
      <c r="A698" t="str">
        <f t="shared" si="32"/>
        <v/>
      </c>
      <c r="B698" s="151"/>
      <c r="C698" s="111" t="str">
        <f t="shared" si="33"/>
        <v/>
      </c>
      <c r="D698" s="169"/>
      <c r="E698" s="111" t="str">
        <f t="shared" si="34"/>
        <v/>
      </c>
    </row>
    <row r="699" spans="1:5" x14ac:dyDescent="0.25">
      <c r="A699" t="str">
        <f t="shared" si="32"/>
        <v/>
      </c>
      <c r="B699" s="151"/>
      <c r="C699" s="111" t="str">
        <f t="shared" si="33"/>
        <v/>
      </c>
      <c r="D699" s="169"/>
      <c r="E699" s="111" t="str">
        <f t="shared" si="34"/>
        <v/>
      </c>
    </row>
    <row r="700" spans="1:5" x14ac:dyDescent="0.25">
      <c r="A700" t="str">
        <f t="shared" si="32"/>
        <v/>
      </c>
      <c r="B700" s="151"/>
      <c r="C700" s="111" t="str">
        <f t="shared" si="33"/>
        <v/>
      </c>
      <c r="D700" s="169"/>
      <c r="E700" s="111" t="str">
        <f t="shared" si="34"/>
        <v/>
      </c>
    </row>
    <row r="701" spans="1:5" x14ac:dyDescent="0.25">
      <c r="A701" t="str">
        <f t="shared" si="32"/>
        <v/>
      </c>
      <c r="B701" s="151"/>
      <c r="C701" s="111" t="str">
        <f t="shared" si="33"/>
        <v/>
      </c>
      <c r="D701" s="169"/>
      <c r="E701" s="111" t="str">
        <f t="shared" si="34"/>
        <v/>
      </c>
    </row>
    <row r="702" spans="1:5" x14ac:dyDescent="0.25">
      <c r="A702" t="str">
        <f t="shared" si="32"/>
        <v/>
      </c>
      <c r="B702" s="151"/>
      <c r="C702" s="111" t="str">
        <f t="shared" si="33"/>
        <v/>
      </c>
      <c r="D702" s="169"/>
      <c r="E702" s="111" t="str">
        <f t="shared" si="34"/>
        <v/>
      </c>
    </row>
    <row r="703" spans="1:5" x14ac:dyDescent="0.25">
      <c r="A703" t="str">
        <f t="shared" si="32"/>
        <v/>
      </c>
      <c r="B703" s="151"/>
      <c r="C703" s="111" t="str">
        <f t="shared" si="33"/>
        <v/>
      </c>
      <c r="D703" s="169"/>
      <c r="E703" s="111" t="str">
        <f t="shared" si="34"/>
        <v/>
      </c>
    </row>
    <row r="704" spans="1:5" x14ac:dyDescent="0.25">
      <c r="A704" t="str">
        <f t="shared" si="32"/>
        <v/>
      </c>
      <c r="B704" s="151"/>
      <c r="C704" s="111" t="str">
        <f t="shared" si="33"/>
        <v/>
      </c>
      <c r="D704" s="169"/>
      <c r="E704" s="111" t="str">
        <f t="shared" si="34"/>
        <v/>
      </c>
    </row>
    <row r="705" spans="1:5" x14ac:dyDescent="0.25">
      <c r="A705" t="str">
        <f t="shared" si="32"/>
        <v/>
      </c>
      <c r="B705" s="151"/>
      <c r="C705" s="111" t="str">
        <f t="shared" si="33"/>
        <v/>
      </c>
      <c r="D705" s="169"/>
      <c r="E705" s="111" t="str">
        <f t="shared" si="34"/>
        <v/>
      </c>
    </row>
    <row r="706" spans="1:5" x14ac:dyDescent="0.25">
      <c r="A706" t="str">
        <f t="shared" si="32"/>
        <v/>
      </c>
      <c r="B706" s="151"/>
      <c r="C706" s="111" t="str">
        <f t="shared" si="33"/>
        <v/>
      </c>
      <c r="D706" s="169"/>
      <c r="E706" s="111" t="str">
        <f t="shared" si="34"/>
        <v/>
      </c>
    </row>
    <row r="707" spans="1:5" x14ac:dyDescent="0.25">
      <c r="A707" t="str">
        <f t="shared" si="32"/>
        <v/>
      </c>
      <c r="B707" s="151"/>
      <c r="C707" s="111" t="str">
        <f t="shared" si="33"/>
        <v/>
      </c>
      <c r="D707" s="169"/>
      <c r="E707" s="111" t="str">
        <f t="shared" si="34"/>
        <v/>
      </c>
    </row>
    <row r="708" spans="1:5" x14ac:dyDescent="0.25">
      <c r="A708" t="str">
        <f t="shared" si="32"/>
        <v/>
      </c>
      <c r="B708" s="151"/>
      <c r="C708" s="111" t="str">
        <f t="shared" si="33"/>
        <v/>
      </c>
      <c r="D708" s="169"/>
      <c r="E708" s="111" t="str">
        <f t="shared" si="34"/>
        <v/>
      </c>
    </row>
    <row r="709" spans="1:5" x14ac:dyDescent="0.25">
      <c r="A709" t="str">
        <f t="shared" si="32"/>
        <v/>
      </c>
      <c r="B709" s="151"/>
      <c r="C709" s="111" t="str">
        <f t="shared" si="33"/>
        <v/>
      </c>
      <c r="D709" s="169"/>
      <c r="E709" s="111" t="str">
        <f t="shared" si="34"/>
        <v/>
      </c>
    </row>
    <row r="710" spans="1:5" x14ac:dyDescent="0.25">
      <c r="A710" t="str">
        <f t="shared" si="32"/>
        <v/>
      </c>
      <c r="B710" s="151"/>
      <c r="C710" s="111" t="str">
        <f t="shared" si="33"/>
        <v/>
      </c>
      <c r="D710" s="169"/>
      <c r="E710" s="111" t="str">
        <f t="shared" si="34"/>
        <v/>
      </c>
    </row>
    <row r="711" spans="1:5" x14ac:dyDescent="0.25">
      <c r="A711" t="str">
        <f t="shared" si="32"/>
        <v/>
      </c>
      <c r="B711" s="151"/>
      <c r="C711" s="111" t="str">
        <f t="shared" si="33"/>
        <v/>
      </c>
      <c r="D711" s="169"/>
      <c r="E711" s="111" t="str">
        <f t="shared" si="34"/>
        <v/>
      </c>
    </row>
    <row r="712" spans="1:5" x14ac:dyDescent="0.25">
      <c r="A712" t="str">
        <f t="shared" si="32"/>
        <v/>
      </c>
      <c r="B712" s="151"/>
      <c r="C712" s="111" t="str">
        <f t="shared" si="33"/>
        <v/>
      </c>
      <c r="D712" s="169"/>
      <c r="E712" s="111" t="str">
        <f t="shared" si="34"/>
        <v/>
      </c>
    </row>
    <row r="713" spans="1:5" x14ac:dyDescent="0.25">
      <c r="A713" t="str">
        <f t="shared" si="32"/>
        <v/>
      </c>
      <c r="B713" s="151"/>
      <c r="C713" s="111" t="str">
        <f t="shared" si="33"/>
        <v/>
      </c>
      <c r="D713" s="169"/>
      <c r="E713" s="111" t="str">
        <f t="shared" si="34"/>
        <v/>
      </c>
    </row>
    <row r="714" spans="1:5" x14ac:dyDescent="0.25">
      <c r="A714" t="str">
        <f t="shared" si="32"/>
        <v/>
      </c>
      <c r="B714" s="151"/>
      <c r="C714" s="111" t="str">
        <f t="shared" si="33"/>
        <v/>
      </c>
      <c r="D714" s="169"/>
      <c r="E714" s="111" t="str">
        <f t="shared" si="34"/>
        <v/>
      </c>
    </row>
    <row r="715" spans="1:5" x14ac:dyDescent="0.25">
      <c r="A715" t="str">
        <f t="shared" si="32"/>
        <v/>
      </c>
      <c r="B715" s="151"/>
      <c r="C715" s="111" t="str">
        <f t="shared" si="33"/>
        <v/>
      </c>
      <c r="D715" s="169"/>
      <c r="E715" s="111" t="str">
        <f t="shared" si="34"/>
        <v/>
      </c>
    </row>
    <row r="716" spans="1:5" x14ac:dyDescent="0.25">
      <c r="A716" t="str">
        <f t="shared" ref="A716:A779" si="35">IF(B716="site","Project",IF(B716="","",_xlfn.CONCAT(C716,INDEX(A:E,MATCH(C716,E:E,0),1))))</f>
        <v/>
      </c>
      <c r="B716" s="151"/>
      <c r="C716" s="111" t="str">
        <f t="shared" si="33"/>
        <v/>
      </c>
      <c r="D716" s="169"/>
      <c r="E716" s="111" t="str">
        <f t="shared" si="34"/>
        <v/>
      </c>
    </row>
    <row r="717" spans="1:5" x14ac:dyDescent="0.25">
      <c r="A717" t="str">
        <f t="shared" si="35"/>
        <v/>
      </c>
      <c r="B717" s="151"/>
      <c r="C717" s="111" t="str">
        <f t="shared" si="33"/>
        <v/>
      </c>
      <c r="D717" s="169"/>
      <c r="E717" s="111" t="str">
        <f t="shared" si="34"/>
        <v/>
      </c>
    </row>
    <row r="718" spans="1:5" x14ac:dyDescent="0.25">
      <c r="A718" t="str">
        <f t="shared" si="35"/>
        <v/>
      </c>
      <c r="B718" s="151"/>
      <c r="C718" s="111" t="str">
        <f t="shared" si="33"/>
        <v/>
      </c>
      <c r="D718" s="169"/>
      <c r="E718" s="111" t="str">
        <f t="shared" si="34"/>
        <v/>
      </c>
    </row>
    <row r="719" spans="1:5" x14ac:dyDescent="0.25">
      <c r="A719" t="str">
        <f t="shared" si="35"/>
        <v/>
      </c>
      <c r="B719" s="151"/>
      <c r="C719" s="111" t="str">
        <f t="shared" si="33"/>
        <v/>
      </c>
      <c r="D719" s="169"/>
      <c r="E719" s="111" t="str">
        <f t="shared" si="34"/>
        <v/>
      </c>
    </row>
    <row r="720" spans="1:5" x14ac:dyDescent="0.25">
      <c r="A720" t="str">
        <f t="shared" si="35"/>
        <v/>
      </c>
      <c r="B720" s="151"/>
      <c r="C720" s="111" t="str">
        <f t="shared" ref="C720:C783" si="36">IF(OR(B720="building envelope",B720="space type"),"Enter Building Name",IF(B720="building","Enter Site Name",""))</f>
        <v/>
      </c>
      <c r="D720" s="169"/>
      <c r="E720" s="111" t="str">
        <f t="shared" ref="E720:E783" si="37">IF(B720="building envelope","Enter Building Envelope Asset",IF(B720="building","Enter Building Name",IF(B720="space type","Enter Space Type Name",IF(B720="site","Enter Site Name",""))))</f>
        <v/>
      </c>
    </row>
    <row r="721" spans="1:5" x14ac:dyDescent="0.25">
      <c r="A721" t="str">
        <f t="shared" si="35"/>
        <v/>
      </c>
      <c r="B721" s="151"/>
      <c r="C721" s="111" t="str">
        <f t="shared" si="36"/>
        <v/>
      </c>
      <c r="D721" s="169"/>
      <c r="E721" s="111" t="str">
        <f t="shared" si="37"/>
        <v/>
      </c>
    </row>
    <row r="722" spans="1:5" x14ac:dyDescent="0.25">
      <c r="A722" t="str">
        <f t="shared" si="35"/>
        <v/>
      </c>
      <c r="B722" s="151"/>
      <c r="C722" s="111" t="str">
        <f t="shared" si="36"/>
        <v/>
      </c>
      <c r="D722" s="169"/>
      <c r="E722" s="111" t="str">
        <f t="shared" si="37"/>
        <v/>
      </c>
    </row>
    <row r="723" spans="1:5" x14ac:dyDescent="0.25">
      <c r="A723" t="str">
        <f t="shared" si="35"/>
        <v/>
      </c>
      <c r="B723" s="151"/>
      <c r="C723" s="111" t="str">
        <f t="shared" si="36"/>
        <v/>
      </c>
      <c r="D723" s="169"/>
      <c r="E723" s="111" t="str">
        <f t="shared" si="37"/>
        <v/>
      </c>
    </row>
    <row r="724" spans="1:5" x14ac:dyDescent="0.25">
      <c r="A724" t="str">
        <f t="shared" si="35"/>
        <v/>
      </c>
      <c r="B724" s="151"/>
      <c r="C724" s="111" t="str">
        <f t="shared" si="36"/>
        <v/>
      </c>
      <c r="D724" s="169"/>
      <c r="E724" s="111" t="str">
        <f t="shared" si="37"/>
        <v/>
      </c>
    </row>
    <row r="725" spans="1:5" x14ac:dyDescent="0.25">
      <c r="A725" t="str">
        <f t="shared" si="35"/>
        <v/>
      </c>
      <c r="B725" s="151"/>
      <c r="C725" s="111" t="str">
        <f t="shared" si="36"/>
        <v/>
      </c>
      <c r="D725" s="169"/>
      <c r="E725" s="111" t="str">
        <f t="shared" si="37"/>
        <v/>
      </c>
    </row>
    <row r="726" spans="1:5" x14ac:dyDescent="0.25">
      <c r="A726" t="str">
        <f t="shared" si="35"/>
        <v/>
      </c>
      <c r="B726" s="151"/>
      <c r="C726" s="111" t="str">
        <f t="shared" si="36"/>
        <v/>
      </c>
      <c r="D726" s="169"/>
      <c r="E726" s="111" t="str">
        <f t="shared" si="37"/>
        <v/>
      </c>
    </row>
    <row r="727" spans="1:5" x14ac:dyDescent="0.25">
      <c r="A727" t="str">
        <f t="shared" si="35"/>
        <v/>
      </c>
      <c r="B727" s="151"/>
      <c r="C727" s="111" t="str">
        <f t="shared" si="36"/>
        <v/>
      </c>
      <c r="D727" s="169"/>
      <c r="E727" s="111" t="str">
        <f t="shared" si="37"/>
        <v/>
      </c>
    </row>
    <row r="728" spans="1:5" x14ac:dyDescent="0.25">
      <c r="A728" t="str">
        <f t="shared" si="35"/>
        <v/>
      </c>
      <c r="B728" s="151"/>
      <c r="C728" s="111" t="str">
        <f t="shared" si="36"/>
        <v/>
      </c>
      <c r="D728" s="169"/>
      <c r="E728" s="111" t="str">
        <f t="shared" si="37"/>
        <v/>
      </c>
    </row>
    <row r="729" spans="1:5" x14ac:dyDescent="0.25">
      <c r="A729" t="str">
        <f t="shared" si="35"/>
        <v/>
      </c>
      <c r="B729" s="151"/>
      <c r="C729" s="111" t="str">
        <f t="shared" si="36"/>
        <v/>
      </c>
      <c r="D729" s="169"/>
      <c r="E729" s="111" t="str">
        <f t="shared" si="37"/>
        <v/>
      </c>
    </row>
    <row r="730" spans="1:5" x14ac:dyDescent="0.25">
      <c r="A730" t="str">
        <f t="shared" si="35"/>
        <v/>
      </c>
      <c r="B730" s="151"/>
      <c r="C730" s="111" t="str">
        <f t="shared" si="36"/>
        <v/>
      </c>
      <c r="D730" s="169"/>
      <c r="E730" s="111" t="str">
        <f t="shared" si="37"/>
        <v/>
      </c>
    </row>
    <row r="731" spans="1:5" x14ac:dyDescent="0.25">
      <c r="A731" t="str">
        <f t="shared" si="35"/>
        <v/>
      </c>
      <c r="B731" s="151"/>
      <c r="C731" s="111" t="str">
        <f t="shared" si="36"/>
        <v/>
      </c>
      <c r="D731" s="169"/>
      <c r="E731" s="111" t="str">
        <f t="shared" si="37"/>
        <v/>
      </c>
    </row>
    <row r="732" spans="1:5" x14ac:dyDescent="0.25">
      <c r="A732" t="str">
        <f t="shared" si="35"/>
        <v/>
      </c>
      <c r="B732" s="151"/>
      <c r="C732" s="111" t="str">
        <f t="shared" si="36"/>
        <v/>
      </c>
      <c r="D732" s="169"/>
      <c r="E732" s="111" t="str">
        <f t="shared" si="37"/>
        <v/>
      </c>
    </row>
    <row r="733" spans="1:5" x14ac:dyDescent="0.25">
      <c r="A733" t="str">
        <f t="shared" si="35"/>
        <v/>
      </c>
      <c r="B733" s="151"/>
      <c r="C733" s="111" t="str">
        <f t="shared" si="36"/>
        <v/>
      </c>
      <c r="D733" s="169"/>
      <c r="E733" s="111" t="str">
        <f t="shared" si="37"/>
        <v/>
      </c>
    </row>
    <row r="734" spans="1:5" x14ac:dyDescent="0.25">
      <c r="A734" t="str">
        <f t="shared" si="35"/>
        <v/>
      </c>
      <c r="B734" s="151"/>
      <c r="C734" s="111" t="str">
        <f t="shared" si="36"/>
        <v/>
      </c>
      <c r="D734" s="169"/>
      <c r="E734" s="111" t="str">
        <f t="shared" si="37"/>
        <v/>
      </c>
    </row>
    <row r="735" spans="1:5" x14ac:dyDescent="0.25">
      <c r="A735" t="str">
        <f t="shared" si="35"/>
        <v/>
      </c>
      <c r="B735" s="151"/>
      <c r="C735" s="111" t="str">
        <f t="shared" si="36"/>
        <v/>
      </c>
      <c r="D735" s="169"/>
      <c r="E735" s="111" t="str">
        <f t="shared" si="37"/>
        <v/>
      </c>
    </row>
    <row r="736" spans="1:5" x14ac:dyDescent="0.25">
      <c r="A736" t="str">
        <f t="shared" si="35"/>
        <v/>
      </c>
      <c r="B736" s="151"/>
      <c r="C736" s="111" t="str">
        <f t="shared" si="36"/>
        <v/>
      </c>
      <c r="D736" s="169"/>
      <c r="E736" s="111" t="str">
        <f t="shared" si="37"/>
        <v/>
      </c>
    </row>
    <row r="737" spans="1:5" x14ac:dyDescent="0.25">
      <c r="A737" t="str">
        <f t="shared" si="35"/>
        <v/>
      </c>
      <c r="B737" s="151"/>
      <c r="C737" s="111" t="str">
        <f t="shared" si="36"/>
        <v/>
      </c>
      <c r="D737" s="169"/>
      <c r="E737" s="111" t="str">
        <f t="shared" si="37"/>
        <v/>
      </c>
    </row>
    <row r="738" spans="1:5" x14ac:dyDescent="0.25">
      <c r="A738" t="str">
        <f t="shared" si="35"/>
        <v/>
      </c>
      <c r="B738" s="151"/>
      <c r="C738" s="111" t="str">
        <f t="shared" si="36"/>
        <v/>
      </c>
      <c r="D738" s="169"/>
      <c r="E738" s="111" t="str">
        <f t="shared" si="37"/>
        <v/>
      </c>
    </row>
    <row r="739" spans="1:5" x14ac:dyDescent="0.25">
      <c r="A739" t="str">
        <f t="shared" si="35"/>
        <v/>
      </c>
      <c r="B739" s="151"/>
      <c r="C739" s="111" t="str">
        <f t="shared" si="36"/>
        <v/>
      </c>
      <c r="D739" s="169"/>
      <c r="E739" s="111" t="str">
        <f t="shared" si="37"/>
        <v/>
      </c>
    </row>
    <row r="740" spans="1:5" x14ac:dyDescent="0.25">
      <c r="A740" t="str">
        <f t="shared" si="35"/>
        <v/>
      </c>
      <c r="B740" s="151"/>
      <c r="C740" s="111" t="str">
        <f t="shared" si="36"/>
        <v/>
      </c>
      <c r="D740" s="169"/>
      <c r="E740" s="111" t="str">
        <f t="shared" si="37"/>
        <v/>
      </c>
    </row>
    <row r="741" spans="1:5" x14ac:dyDescent="0.25">
      <c r="A741" t="str">
        <f t="shared" si="35"/>
        <v/>
      </c>
      <c r="B741" s="151"/>
      <c r="C741" s="111" t="str">
        <f t="shared" si="36"/>
        <v/>
      </c>
      <c r="D741" s="169"/>
      <c r="E741" s="111" t="str">
        <f t="shared" si="37"/>
        <v/>
      </c>
    </row>
    <row r="742" spans="1:5" x14ac:dyDescent="0.25">
      <c r="A742" t="str">
        <f t="shared" si="35"/>
        <v/>
      </c>
      <c r="B742" s="151"/>
      <c r="C742" s="111" t="str">
        <f t="shared" si="36"/>
        <v/>
      </c>
      <c r="D742" s="169"/>
      <c r="E742" s="111" t="str">
        <f t="shared" si="37"/>
        <v/>
      </c>
    </row>
    <row r="743" spans="1:5" x14ac:dyDescent="0.25">
      <c r="A743" t="str">
        <f t="shared" si="35"/>
        <v/>
      </c>
      <c r="B743" s="151"/>
      <c r="C743" s="111" t="str">
        <f t="shared" si="36"/>
        <v/>
      </c>
      <c r="D743" s="169"/>
      <c r="E743" s="111" t="str">
        <f t="shared" si="37"/>
        <v/>
      </c>
    </row>
    <row r="744" spans="1:5" x14ac:dyDescent="0.25">
      <c r="A744" t="str">
        <f t="shared" si="35"/>
        <v/>
      </c>
      <c r="B744" s="151"/>
      <c r="C744" s="111" t="str">
        <f t="shared" si="36"/>
        <v/>
      </c>
      <c r="D744" s="169"/>
      <c r="E744" s="111" t="str">
        <f t="shared" si="37"/>
        <v/>
      </c>
    </row>
    <row r="745" spans="1:5" x14ac:dyDescent="0.25">
      <c r="A745" t="str">
        <f t="shared" si="35"/>
        <v/>
      </c>
      <c r="B745" s="151"/>
      <c r="C745" s="111" t="str">
        <f t="shared" si="36"/>
        <v/>
      </c>
      <c r="D745" s="169"/>
      <c r="E745" s="111" t="str">
        <f t="shared" si="37"/>
        <v/>
      </c>
    </row>
    <row r="746" spans="1:5" x14ac:dyDescent="0.25">
      <c r="A746" t="str">
        <f t="shared" si="35"/>
        <v/>
      </c>
      <c r="B746" s="151"/>
      <c r="C746" s="111" t="str">
        <f t="shared" si="36"/>
        <v/>
      </c>
      <c r="D746" s="169"/>
      <c r="E746" s="111" t="str">
        <f t="shared" si="37"/>
        <v/>
      </c>
    </row>
    <row r="747" spans="1:5" x14ac:dyDescent="0.25">
      <c r="A747" t="str">
        <f t="shared" si="35"/>
        <v/>
      </c>
      <c r="B747" s="151"/>
      <c r="C747" s="111" t="str">
        <f t="shared" si="36"/>
        <v/>
      </c>
      <c r="D747" s="169"/>
      <c r="E747" s="111" t="str">
        <f t="shared" si="37"/>
        <v/>
      </c>
    </row>
    <row r="748" spans="1:5" x14ac:dyDescent="0.25">
      <c r="A748" t="str">
        <f t="shared" si="35"/>
        <v/>
      </c>
      <c r="B748" s="151"/>
      <c r="C748" s="111" t="str">
        <f t="shared" si="36"/>
        <v/>
      </c>
      <c r="D748" s="169"/>
      <c r="E748" s="111" t="str">
        <f t="shared" si="37"/>
        <v/>
      </c>
    </row>
    <row r="749" spans="1:5" x14ac:dyDescent="0.25">
      <c r="A749" t="str">
        <f t="shared" si="35"/>
        <v/>
      </c>
      <c r="B749" s="151"/>
      <c r="C749" s="111" t="str">
        <f t="shared" si="36"/>
        <v/>
      </c>
      <c r="D749" s="169"/>
      <c r="E749" s="111" t="str">
        <f t="shared" si="37"/>
        <v/>
      </c>
    </row>
    <row r="750" spans="1:5" x14ac:dyDescent="0.25">
      <c r="A750" t="str">
        <f t="shared" si="35"/>
        <v/>
      </c>
      <c r="B750" s="151"/>
      <c r="C750" s="111" t="str">
        <f t="shared" si="36"/>
        <v/>
      </c>
      <c r="D750" s="169"/>
      <c r="E750" s="111" t="str">
        <f t="shared" si="37"/>
        <v/>
      </c>
    </row>
    <row r="751" spans="1:5" x14ac:dyDescent="0.25">
      <c r="A751" t="str">
        <f t="shared" si="35"/>
        <v/>
      </c>
      <c r="B751" s="151"/>
      <c r="C751" s="111" t="str">
        <f t="shared" si="36"/>
        <v/>
      </c>
      <c r="D751" s="169"/>
      <c r="E751" s="111" t="str">
        <f t="shared" si="37"/>
        <v/>
      </c>
    </row>
    <row r="752" spans="1:5" x14ac:dyDescent="0.25">
      <c r="A752" t="str">
        <f t="shared" si="35"/>
        <v/>
      </c>
      <c r="B752" s="151"/>
      <c r="C752" s="111" t="str">
        <f t="shared" si="36"/>
        <v/>
      </c>
      <c r="D752" s="169"/>
      <c r="E752" s="111" t="str">
        <f t="shared" si="37"/>
        <v/>
      </c>
    </row>
    <row r="753" spans="1:5" x14ac:dyDescent="0.25">
      <c r="A753" t="str">
        <f t="shared" si="35"/>
        <v/>
      </c>
      <c r="B753" s="151"/>
      <c r="C753" s="111" t="str">
        <f t="shared" si="36"/>
        <v/>
      </c>
      <c r="D753" s="169"/>
      <c r="E753" s="111" t="str">
        <f t="shared" si="37"/>
        <v/>
      </c>
    </row>
    <row r="754" spans="1:5" x14ac:dyDescent="0.25">
      <c r="A754" t="str">
        <f t="shared" si="35"/>
        <v/>
      </c>
      <c r="B754" s="151"/>
      <c r="C754" s="111" t="str">
        <f t="shared" si="36"/>
        <v/>
      </c>
      <c r="D754" s="169"/>
      <c r="E754" s="111" t="str">
        <f t="shared" si="37"/>
        <v/>
      </c>
    </row>
    <row r="755" spans="1:5" x14ac:dyDescent="0.25">
      <c r="A755" t="str">
        <f t="shared" si="35"/>
        <v/>
      </c>
      <c r="B755" s="151"/>
      <c r="C755" s="111" t="str">
        <f t="shared" si="36"/>
        <v/>
      </c>
      <c r="D755" s="169"/>
      <c r="E755" s="111" t="str">
        <f t="shared" si="37"/>
        <v/>
      </c>
    </row>
    <row r="756" spans="1:5" x14ac:dyDescent="0.25">
      <c r="A756" t="str">
        <f t="shared" si="35"/>
        <v/>
      </c>
      <c r="B756" s="151"/>
      <c r="C756" s="111" t="str">
        <f t="shared" si="36"/>
        <v/>
      </c>
      <c r="D756" s="169"/>
      <c r="E756" s="111" t="str">
        <f t="shared" si="37"/>
        <v/>
      </c>
    </row>
    <row r="757" spans="1:5" x14ac:dyDescent="0.25">
      <c r="A757" t="str">
        <f t="shared" si="35"/>
        <v/>
      </c>
      <c r="B757" s="151"/>
      <c r="C757" s="111" t="str">
        <f t="shared" si="36"/>
        <v/>
      </c>
      <c r="D757" s="169"/>
      <c r="E757" s="111" t="str">
        <f t="shared" si="37"/>
        <v/>
      </c>
    </row>
    <row r="758" spans="1:5" x14ac:dyDescent="0.25">
      <c r="A758" t="str">
        <f t="shared" si="35"/>
        <v/>
      </c>
      <c r="B758" s="151"/>
      <c r="C758" s="111" t="str">
        <f t="shared" si="36"/>
        <v/>
      </c>
      <c r="D758" s="169"/>
      <c r="E758" s="111" t="str">
        <f t="shared" si="37"/>
        <v/>
      </c>
    </row>
    <row r="759" spans="1:5" x14ac:dyDescent="0.25">
      <c r="A759" t="str">
        <f t="shared" si="35"/>
        <v/>
      </c>
      <c r="B759" s="151"/>
      <c r="C759" s="111" t="str">
        <f t="shared" si="36"/>
        <v/>
      </c>
      <c r="D759" s="169"/>
      <c r="E759" s="111" t="str">
        <f t="shared" si="37"/>
        <v/>
      </c>
    </row>
    <row r="760" spans="1:5" x14ac:dyDescent="0.25">
      <c r="A760" t="str">
        <f t="shared" si="35"/>
        <v/>
      </c>
      <c r="B760" s="151"/>
      <c r="C760" s="111" t="str">
        <f t="shared" si="36"/>
        <v/>
      </c>
      <c r="D760" s="169"/>
      <c r="E760" s="111" t="str">
        <f t="shared" si="37"/>
        <v/>
      </c>
    </row>
    <row r="761" spans="1:5" x14ac:dyDescent="0.25">
      <c r="A761" t="str">
        <f t="shared" si="35"/>
        <v/>
      </c>
      <c r="B761" s="151"/>
      <c r="C761" s="111" t="str">
        <f t="shared" si="36"/>
        <v/>
      </c>
      <c r="D761" s="169"/>
      <c r="E761" s="111" t="str">
        <f t="shared" si="37"/>
        <v/>
      </c>
    </row>
    <row r="762" spans="1:5" x14ac:dyDescent="0.25">
      <c r="A762" t="str">
        <f t="shared" si="35"/>
        <v/>
      </c>
      <c r="B762" s="151"/>
      <c r="C762" s="111" t="str">
        <f t="shared" si="36"/>
        <v/>
      </c>
      <c r="D762" s="169"/>
      <c r="E762" s="111" t="str">
        <f t="shared" si="37"/>
        <v/>
      </c>
    </row>
    <row r="763" spans="1:5" x14ac:dyDescent="0.25">
      <c r="A763" t="str">
        <f t="shared" si="35"/>
        <v/>
      </c>
      <c r="B763" s="151"/>
      <c r="C763" s="111" t="str">
        <f t="shared" si="36"/>
        <v/>
      </c>
      <c r="D763" s="169"/>
      <c r="E763" s="111" t="str">
        <f t="shared" si="37"/>
        <v/>
      </c>
    </row>
    <row r="764" spans="1:5" x14ac:dyDescent="0.25">
      <c r="A764" t="str">
        <f t="shared" si="35"/>
        <v/>
      </c>
      <c r="B764" s="151"/>
      <c r="C764" s="111" t="str">
        <f t="shared" si="36"/>
        <v/>
      </c>
      <c r="D764" s="169"/>
      <c r="E764" s="111" t="str">
        <f t="shared" si="37"/>
        <v/>
      </c>
    </row>
    <row r="765" spans="1:5" x14ac:dyDescent="0.25">
      <c r="A765" t="str">
        <f t="shared" si="35"/>
        <v/>
      </c>
      <c r="B765" s="151"/>
      <c r="C765" s="111" t="str">
        <f t="shared" si="36"/>
        <v/>
      </c>
      <c r="D765" s="169"/>
      <c r="E765" s="111" t="str">
        <f t="shared" si="37"/>
        <v/>
      </c>
    </row>
    <row r="766" spans="1:5" x14ac:dyDescent="0.25">
      <c r="A766" t="str">
        <f t="shared" si="35"/>
        <v/>
      </c>
      <c r="B766" s="151"/>
      <c r="C766" s="111" t="str">
        <f t="shared" si="36"/>
        <v/>
      </c>
      <c r="D766" s="169"/>
      <c r="E766" s="111" t="str">
        <f t="shared" si="37"/>
        <v/>
      </c>
    </row>
    <row r="767" spans="1:5" x14ac:dyDescent="0.25">
      <c r="A767" t="str">
        <f t="shared" si="35"/>
        <v/>
      </c>
      <c r="B767" s="151"/>
      <c r="C767" s="111" t="str">
        <f t="shared" si="36"/>
        <v/>
      </c>
      <c r="D767" s="169"/>
      <c r="E767" s="111" t="str">
        <f t="shared" si="37"/>
        <v/>
      </c>
    </row>
    <row r="768" spans="1:5" x14ac:dyDescent="0.25">
      <c r="A768" t="str">
        <f t="shared" si="35"/>
        <v/>
      </c>
      <c r="B768" s="151"/>
      <c r="C768" s="111" t="str">
        <f t="shared" si="36"/>
        <v/>
      </c>
      <c r="D768" s="169"/>
      <c r="E768" s="111" t="str">
        <f t="shared" si="37"/>
        <v/>
      </c>
    </row>
    <row r="769" spans="1:5" x14ac:dyDescent="0.25">
      <c r="A769" t="str">
        <f t="shared" si="35"/>
        <v/>
      </c>
      <c r="B769" s="151"/>
      <c r="C769" s="111" t="str">
        <f t="shared" si="36"/>
        <v/>
      </c>
      <c r="D769" s="169"/>
      <c r="E769" s="111" t="str">
        <f t="shared" si="37"/>
        <v/>
      </c>
    </row>
    <row r="770" spans="1:5" x14ac:dyDescent="0.25">
      <c r="A770" t="str">
        <f t="shared" si="35"/>
        <v/>
      </c>
      <c r="B770" s="151"/>
      <c r="C770" s="111" t="str">
        <f t="shared" si="36"/>
        <v/>
      </c>
      <c r="D770" s="169"/>
      <c r="E770" s="111" t="str">
        <f t="shared" si="37"/>
        <v/>
      </c>
    </row>
    <row r="771" spans="1:5" x14ac:dyDescent="0.25">
      <c r="A771" t="str">
        <f t="shared" si="35"/>
        <v/>
      </c>
      <c r="B771" s="151"/>
      <c r="C771" s="111" t="str">
        <f t="shared" si="36"/>
        <v/>
      </c>
      <c r="D771" s="169"/>
      <c r="E771" s="111" t="str">
        <f t="shared" si="37"/>
        <v/>
      </c>
    </row>
    <row r="772" spans="1:5" x14ac:dyDescent="0.25">
      <c r="A772" t="str">
        <f t="shared" si="35"/>
        <v/>
      </c>
      <c r="B772" s="151"/>
      <c r="C772" s="111" t="str">
        <f t="shared" si="36"/>
        <v/>
      </c>
      <c r="D772" s="169"/>
      <c r="E772" s="111" t="str">
        <f t="shared" si="37"/>
        <v/>
      </c>
    </row>
    <row r="773" spans="1:5" x14ac:dyDescent="0.25">
      <c r="A773" t="str">
        <f t="shared" si="35"/>
        <v/>
      </c>
      <c r="B773" s="151"/>
      <c r="C773" s="111" t="str">
        <f t="shared" si="36"/>
        <v/>
      </c>
      <c r="D773" s="169"/>
      <c r="E773" s="111" t="str">
        <f t="shared" si="37"/>
        <v/>
      </c>
    </row>
    <row r="774" spans="1:5" x14ac:dyDescent="0.25">
      <c r="A774" t="str">
        <f t="shared" si="35"/>
        <v/>
      </c>
      <c r="B774" s="151"/>
      <c r="C774" s="111" t="str">
        <f t="shared" si="36"/>
        <v/>
      </c>
      <c r="D774" s="169"/>
      <c r="E774" s="111" t="str">
        <f t="shared" si="37"/>
        <v/>
      </c>
    </row>
    <row r="775" spans="1:5" x14ac:dyDescent="0.25">
      <c r="A775" t="str">
        <f t="shared" si="35"/>
        <v/>
      </c>
      <c r="B775" s="151"/>
      <c r="C775" s="111" t="str">
        <f t="shared" si="36"/>
        <v/>
      </c>
      <c r="D775" s="169"/>
      <c r="E775" s="111" t="str">
        <f t="shared" si="37"/>
        <v/>
      </c>
    </row>
    <row r="776" spans="1:5" x14ac:dyDescent="0.25">
      <c r="A776" t="str">
        <f t="shared" si="35"/>
        <v/>
      </c>
      <c r="B776" s="151"/>
      <c r="C776" s="111" t="str">
        <f t="shared" si="36"/>
        <v/>
      </c>
      <c r="D776" s="169"/>
      <c r="E776" s="111" t="str">
        <f t="shared" si="37"/>
        <v/>
      </c>
    </row>
    <row r="777" spans="1:5" x14ac:dyDescent="0.25">
      <c r="A777" t="str">
        <f t="shared" si="35"/>
        <v/>
      </c>
      <c r="B777" s="151"/>
      <c r="C777" s="111" t="str">
        <f t="shared" si="36"/>
        <v/>
      </c>
      <c r="D777" s="169"/>
      <c r="E777" s="111" t="str">
        <f t="shared" si="37"/>
        <v/>
      </c>
    </row>
    <row r="778" spans="1:5" x14ac:dyDescent="0.25">
      <c r="A778" t="str">
        <f t="shared" si="35"/>
        <v/>
      </c>
      <c r="B778" s="151"/>
      <c r="C778" s="111" t="str">
        <f t="shared" si="36"/>
        <v/>
      </c>
      <c r="D778" s="169"/>
      <c r="E778" s="111" t="str">
        <f t="shared" si="37"/>
        <v/>
      </c>
    </row>
    <row r="779" spans="1:5" x14ac:dyDescent="0.25">
      <c r="A779" t="str">
        <f t="shared" si="35"/>
        <v/>
      </c>
      <c r="B779" s="151"/>
      <c r="C779" s="111" t="str">
        <f t="shared" si="36"/>
        <v/>
      </c>
      <c r="D779" s="169"/>
      <c r="E779" s="111" t="str">
        <f t="shared" si="37"/>
        <v/>
      </c>
    </row>
    <row r="780" spans="1:5" x14ac:dyDescent="0.25">
      <c r="A780" t="str">
        <f t="shared" ref="A780:A843" si="38">IF(B780="site","Project",IF(B780="","",_xlfn.CONCAT(C780,INDEX(A:E,MATCH(C780,E:E,0),1))))</f>
        <v/>
      </c>
      <c r="B780" s="151"/>
      <c r="C780" s="111" t="str">
        <f t="shared" si="36"/>
        <v/>
      </c>
      <c r="D780" s="169"/>
      <c r="E780" s="111" t="str">
        <f t="shared" si="37"/>
        <v/>
      </c>
    </row>
    <row r="781" spans="1:5" x14ac:dyDescent="0.25">
      <c r="A781" t="str">
        <f t="shared" si="38"/>
        <v/>
      </c>
      <c r="B781" s="151"/>
      <c r="C781" s="111" t="str">
        <f t="shared" si="36"/>
        <v/>
      </c>
      <c r="D781" s="169"/>
      <c r="E781" s="111" t="str">
        <f t="shared" si="37"/>
        <v/>
      </c>
    </row>
    <row r="782" spans="1:5" x14ac:dyDescent="0.25">
      <c r="A782" t="str">
        <f t="shared" si="38"/>
        <v/>
      </c>
      <c r="B782" s="151"/>
      <c r="C782" s="111" t="str">
        <f t="shared" si="36"/>
        <v/>
      </c>
      <c r="D782" s="169"/>
      <c r="E782" s="111" t="str">
        <f t="shared" si="37"/>
        <v/>
      </c>
    </row>
    <row r="783" spans="1:5" x14ac:dyDescent="0.25">
      <c r="A783" t="str">
        <f t="shared" si="38"/>
        <v/>
      </c>
      <c r="B783" s="151"/>
      <c r="C783" s="111" t="str">
        <f t="shared" si="36"/>
        <v/>
      </c>
      <c r="D783" s="169"/>
      <c r="E783" s="111" t="str">
        <f t="shared" si="37"/>
        <v/>
      </c>
    </row>
    <row r="784" spans="1:5" x14ac:dyDescent="0.25">
      <c r="A784" t="str">
        <f t="shared" si="38"/>
        <v/>
      </c>
      <c r="B784" s="151"/>
      <c r="C784" s="111" t="str">
        <f t="shared" ref="C784:C847" si="39">IF(OR(B784="building envelope",B784="space type"),"Enter Building Name",IF(B784="building","Enter Site Name",""))</f>
        <v/>
      </c>
      <c r="D784" s="169"/>
      <c r="E784" s="111" t="str">
        <f t="shared" ref="E784:E847" si="40">IF(B784="building envelope","Enter Building Envelope Asset",IF(B784="building","Enter Building Name",IF(B784="space type","Enter Space Type Name",IF(B784="site","Enter Site Name",""))))</f>
        <v/>
      </c>
    </row>
    <row r="785" spans="1:5" x14ac:dyDescent="0.25">
      <c r="A785" t="str">
        <f t="shared" si="38"/>
        <v/>
      </c>
      <c r="B785" s="151"/>
      <c r="C785" s="111" t="str">
        <f t="shared" si="39"/>
        <v/>
      </c>
      <c r="D785" s="169"/>
      <c r="E785" s="111" t="str">
        <f t="shared" si="40"/>
        <v/>
      </c>
    </row>
    <row r="786" spans="1:5" x14ac:dyDescent="0.25">
      <c r="A786" t="str">
        <f t="shared" si="38"/>
        <v/>
      </c>
      <c r="B786" s="151"/>
      <c r="C786" s="111" t="str">
        <f t="shared" si="39"/>
        <v/>
      </c>
      <c r="D786" s="169"/>
      <c r="E786" s="111" t="str">
        <f t="shared" si="40"/>
        <v/>
      </c>
    </row>
    <row r="787" spans="1:5" x14ac:dyDescent="0.25">
      <c r="A787" t="str">
        <f t="shared" si="38"/>
        <v/>
      </c>
      <c r="B787" s="151"/>
      <c r="C787" s="111" t="str">
        <f t="shared" si="39"/>
        <v/>
      </c>
      <c r="D787" s="169"/>
      <c r="E787" s="111" t="str">
        <f t="shared" si="40"/>
        <v/>
      </c>
    </row>
    <row r="788" spans="1:5" x14ac:dyDescent="0.25">
      <c r="A788" t="str">
        <f t="shared" si="38"/>
        <v/>
      </c>
      <c r="B788" s="151"/>
      <c r="C788" s="111" t="str">
        <f t="shared" si="39"/>
        <v/>
      </c>
      <c r="D788" s="169"/>
      <c r="E788" s="111" t="str">
        <f t="shared" si="40"/>
        <v/>
      </c>
    </row>
    <row r="789" spans="1:5" x14ac:dyDescent="0.25">
      <c r="A789" t="str">
        <f t="shared" si="38"/>
        <v/>
      </c>
      <c r="B789" s="151"/>
      <c r="C789" s="111" t="str">
        <f t="shared" si="39"/>
        <v/>
      </c>
      <c r="D789" s="169"/>
      <c r="E789" s="111" t="str">
        <f t="shared" si="40"/>
        <v/>
      </c>
    </row>
    <row r="790" spans="1:5" x14ac:dyDescent="0.25">
      <c r="A790" t="str">
        <f t="shared" si="38"/>
        <v/>
      </c>
      <c r="B790" s="151"/>
      <c r="C790" s="111" t="str">
        <f t="shared" si="39"/>
        <v/>
      </c>
      <c r="D790" s="169"/>
      <c r="E790" s="111" t="str">
        <f t="shared" si="40"/>
        <v/>
      </c>
    </row>
    <row r="791" spans="1:5" x14ac:dyDescent="0.25">
      <c r="A791" t="str">
        <f t="shared" si="38"/>
        <v/>
      </c>
      <c r="B791" s="151"/>
      <c r="C791" s="111" t="str">
        <f t="shared" si="39"/>
        <v/>
      </c>
      <c r="D791" s="169"/>
      <c r="E791" s="111" t="str">
        <f t="shared" si="40"/>
        <v/>
      </c>
    </row>
    <row r="792" spans="1:5" x14ac:dyDescent="0.25">
      <c r="A792" t="str">
        <f t="shared" si="38"/>
        <v/>
      </c>
      <c r="B792" s="151"/>
      <c r="C792" s="111" t="str">
        <f t="shared" si="39"/>
        <v/>
      </c>
      <c r="D792" s="169"/>
      <c r="E792" s="111" t="str">
        <f t="shared" si="40"/>
        <v/>
      </c>
    </row>
    <row r="793" spans="1:5" x14ac:dyDescent="0.25">
      <c r="A793" t="str">
        <f t="shared" si="38"/>
        <v/>
      </c>
      <c r="B793" s="151"/>
      <c r="C793" s="111" t="str">
        <f t="shared" si="39"/>
        <v/>
      </c>
      <c r="D793" s="169"/>
      <c r="E793" s="111" t="str">
        <f t="shared" si="40"/>
        <v/>
      </c>
    </row>
    <row r="794" spans="1:5" x14ac:dyDescent="0.25">
      <c r="A794" t="str">
        <f t="shared" si="38"/>
        <v/>
      </c>
      <c r="B794" s="151"/>
      <c r="C794" s="111" t="str">
        <f t="shared" si="39"/>
        <v/>
      </c>
      <c r="D794" s="169"/>
      <c r="E794" s="111" t="str">
        <f t="shared" si="40"/>
        <v/>
      </c>
    </row>
    <row r="795" spans="1:5" x14ac:dyDescent="0.25">
      <c r="A795" t="str">
        <f t="shared" si="38"/>
        <v/>
      </c>
      <c r="B795" s="151"/>
      <c r="C795" s="111" t="str">
        <f t="shared" si="39"/>
        <v/>
      </c>
      <c r="D795" s="169"/>
      <c r="E795" s="111" t="str">
        <f t="shared" si="40"/>
        <v/>
      </c>
    </row>
    <row r="796" spans="1:5" x14ac:dyDescent="0.25">
      <c r="A796" t="str">
        <f t="shared" si="38"/>
        <v/>
      </c>
      <c r="B796" s="151"/>
      <c r="C796" s="111" t="str">
        <f t="shared" si="39"/>
        <v/>
      </c>
      <c r="D796" s="169"/>
      <c r="E796" s="111" t="str">
        <f t="shared" si="40"/>
        <v/>
      </c>
    </row>
    <row r="797" spans="1:5" x14ac:dyDescent="0.25">
      <c r="A797" t="str">
        <f t="shared" si="38"/>
        <v/>
      </c>
      <c r="B797" s="151"/>
      <c r="C797" s="111" t="str">
        <f t="shared" si="39"/>
        <v/>
      </c>
      <c r="D797" s="169"/>
      <c r="E797" s="111" t="str">
        <f t="shared" si="40"/>
        <v/>
      </c>
    </row>
    <row r="798" spans="1:5" x14ac:dyDescent="0.25">
      <c r="A798" t="str">
        <f t="shared" si="38"/>
        <v/>
      </c>
      <c r="B798" s="151"/>
      <c r="C798" s="111" t="str">
        <f t="shared" si="39"/>
        <v/>
      </c>
      <c r="D798" s="169"/>
      <c r="E798" s="111" t="str">
        <f t="shared" si="40"/>
        <v/>
      </c>
    </row>
    <row r="799" spans="1:5" x14ac:dyDescent="0.25">
      <c r="A799" t="str">
        <f t="shared" si="38"/>
        <v/>
      </c>
      <c r="B799" s="151"/>
      <c r="C799" s="111" t="str">
        <f t="shared" si="39"/>
        <v/>
      </c>
      <c r="D799" s="169"/>
      <c r="E799" s="111" t="str">
        <f t="shared" si="40"/>
        <v/>
      </c>
    </row>
    <row r="800" spans="1:5" x14ac:dyDescent="0.25">
      <c r="A800" t="str">
        <f t="shared" si="38"/>
        <v/>
      </c>
      <c r="B800" s="151"/>
      <c r="C800" s="111" t="str">
        <f t="shared" si="39"/>
        <v/>
      </c>
      <c r="D800" s="169"/>
      <c r="E800" s="111" t="str">
        <f t="shared" si="40"/>
        <v/>
      </c>
    </row>
    <row r="801" spans="1:5" x14ac:dyDescent="0.25">
      <c r="A801" t="str">
        <f t="shared" si="38"/>
        <v/>
      </c>
      <c r="B801" s="151"/>
      <c r="C801" s="111" t="str">
        <f t="shared" si="39"/>
        <v/>
      </c>
      <c r="D801" s="169"/>
      <c r="E801" s="111" t="str">
        <f t="shared" si="40"/>
        <v/>
      </c>
    </row>
    <row r="802" spans="1:5" x14ac:dyDescent="0.25">
      <c r="A802" t="str">
        <f t="shared" si="38"/>
        <v/>
      </c>
      <c r="B802" s="151"/>
      <c r="C802" s="111" t="str">
        <f t="shared" si="39"/>
        <v/>
      </c>
      <c r="D802" s="169"/>
      <c r="E802" s="111" t="str">
        <f t="shared" si="40"/>
        <v/>
      </c>
    </row>
    <row r="803" spans="1:5" x14ac:dyDescent="0.25">
      <c r="A803" t="str">
        <f t="shared" si="38"/>
        <v/>
      </c>
      <c r="B803" s="151"/>
      <c r="C803" s="111" t="str">
        <f t="shared" si="39"/>
        <v/>
      </c>
      <c r="D803" s="169"/>
      <c r="E803" s="111" t="str">
        <f t="shared" si="40"/>
        <v/>
      </c>
    </row>
    <row r="804" spans="1:5" x14ac:dyDescent="0.25">
      <c r="A804" t="str">
        <f t="shared" si="38"/>
        <v/>
      </c>
      <c r="B804" s="151"/>
      <c r="C804" s="111" t="str">
        <f t="shared" si="39"/>
        <v/>
      </c>
      <c r="D804" s="169"/>
      <c r="E804" s="111" t="str">
        <f t="shared" si="40"/>
        <v/>
      </c>
    </row>
    <row r="805" spans="1:5" x14ac:dyDescent="0.25">
      <c r="A805" t="str">
        <f t="shared" si="38"/>
        <v/>
      </c>
      <c r="B805" s="151"/>
      <c r="C805" s="111" t="str">
        <f t="shared" si="39"/>
        <v/>
      </c>
      <c r="D805" s="169"/>
      <c r="E805" s="111" t="str">
        <f t="shared" si="40"/>
        <v/>
      </c>
    </row>
    <row r="806" spans="1:5" x14ac:dyDescent="0.25">
      <c r="A806" t="str">
        <f t="shared" si="38"/>
        <v/>
      </c>
      <c r="B806" s="151"/>
      <c r="C806" s="111" t="str">
        <f t="shared" si="39"/>
        <v/>
      </c>
      <c r="D806" s="169"/>
      <c r="E806" s="111" t="str">
        <f t="shared" si="40"/>
        <v/>
      </c>
    </row>
    <row r="807" spans="1:5" x14ac:dyDescent="0.25">
      <c r="A807" t="str">
        <f t="shared" si="38"/>
        <v/>
      </c>
      <c r="B807" s="151"/>
      <c r="C807" s="111" t="str">
        <f t="shared" si="39"/>
        <v/>
      </c>
      <c r="D807" s="169"/>
      <c r="E807" s="111" t="str">
        <f t="shared" si="40"/>
        <v/>
      </c>
    </row>
    <row r="808" spans="1:5" x14ac:dyDescent="0.25">
      <c r="A808" t="str">
        <f t="shared" si="38"/>
        <v/>
      </c>
      <c r="B808" s="151"/>
      <c r="C808" s="111" t="str">
        <f t="shared" si="39"/>
        <v/>
      </c>
      <c r="D808" s="169"/>
      <c r="E808" s="111" t="str">
        <f t="shared" si="40"/>
        <v/>
      </c>
    </row>
    <row r="809" spans="1:5" x14ac:dyDescent="0.25">
      <c r="A809" t="str">
        <f t="shared" si="38"/>
        <v/>
      </c>
      <c r="B809" s="151"/>
      <c r="C809" s="111" t="str">
        <f t="shared" si="39"/>
        <v/>
      </c>
      <c r="D809" s="169"/>
      <c r="E809" s="111" t="str">
        <f t="shared" si="40"/>
        <v/>
      </c>
    </row>
    <row r="810" spans="1:5" x14ac:dyDescent="0.25">
      <c r="A810" t="str">
        <f t="shared" si="38"/>
        <v/>
      </c>
      <c r="B810" s="151"/>
      <c r="C810" s="111" t="str">
        <f t="shared" si="39"/>
        <v/>
      </c>
      <c r="D810" s="169"/>
      <c r="E810" s="111" t="str">
        <f t="shared" si="40"/>
        <v/>
      </c>
    </row>
    <row r="811" spans="1:5" x14ac:dyDescent="0.25">
      <c r="A811" t="str">
        <f t="shared" si="38"/>
        <v/>
      </c>
      <c r="B811" s="151"/>
      <c r="C811" s="111" t="str">
        <f t="shared" si="39"/>
        <v/>
      </c>
      <c r="D811" s="169"/>
      <c r="E811" s="111" t="str">
        <f t="shared" si="40"/>
        <v/>
      </c>
    </row>
    <row r="812" spans="1:5" x14ac:dyDescent="0.25">
      <c r="A812" t="str">
        <f t="shared" si="38"/>
        <v/>
      </c>
      <c r="B812" s="151"/>
      <c r="C812" s="111" t="str">
        <f t="shared" si="39"/>
        <v/>
      </c>
      <c r="D812" s="169"/>
      <c r="E812" s="111" t="str">
        <f t="shared" si="40"/>
        <v/>
      </c>
    </row>
    <row r="813" spans="1:5" x14ac:dyDescent="0.25">
      <c r="A813" t="str">
        <f t="shared" si="38"/>
        <v/>
      </c>
      <c r="B813" s="151"/>
      <c r="C813" s="111" t="str">
        <f t="shared" si="39"/>
        <v/>
      </c>
      <c r="D813" s="169"/>
      <c r="E813" s="111" t="str">
        <f t="shared" si="40"/>
        <v/>
      </c>
    </row>
    <row r="814" spans="1:5" x14ac:dyDescent="0.25">
      <c r="A814" t="str">
        <f t="shared" si="38"/>
        <v/>
      </c>
      <c r="B814" s="151"/>
      <c r="C814" s="111" t="str">
        <f t="shared" si="39"/>
        <v/>
      </c>
      <c r="D814" s="169"/>
      <c r="E814" s="111" t="str">
        <f t="shared" si="40"/>
        <v/>
      </c>
    </row>
    <row r="815" spans="1:5" x14ac:dyDescent="0.25">
      <c r="A815" t="str">
        <f t="shared" si="38"/>
        <v/>
      </c>
      <c r="B815" s="151"/>
      <c r="C815" s="111" t="str">
        <f t="shared" si="39"/>
        <v/>
      </c>
      <c r="D815" s="169"/>
      <c r="E815" s="111" t="str">
        <f t="shared" si="40"/>
        <v/>
      </c>
    </row>
    <row r="816" spans="1:5" x14ac:dyDescent="0.25">
      <c r="A816" t="str">
        <f t="shared" si="38"/>
        <v/>
      </c>
      <c r="B816" s="151"/>
      <c r="C816" s="111" t="str">
        <f t="shared" si="39"/>
        <v/>
      </c>
      <c r="D816" s="169"/>
      <c r="E816" s="111" t="str">
        <f t="shared" si="40"/>
        <v/>
      </c>
    </row>
    <row r="817" spans="1:5" x14ac:dyDescent="0.25">
      <c r="A817" t="str">
        <f t="shared" si="38"/>
        <v/>
      </c>
      <c r="B817" s="151"/>
      <c r="C817" s="111" t="str">
        <f t="shared" si="39"/>
        <v/>
      </c>
      <c r="D817" s="169"/>
      <c r="E817" s="111" t="str">
        <f t="shared" si="40"/>
        <v/>
      </c>
    </row>
    <row r="818" spans="1:5" x14ac:dyDescent="0.25">
      <c r="A818" t="str">
        <f t="shared" si="38"/>
        <v/>
      </c>
      <c r="B818" s="151"/>
      <c r="C818" s="111" t="str">
        <f t="shared" si="39"/>
        <v/>
      </c>
      <c r="D818" s="169"/>
      <c r="E818" s="111" t="str">
        <f t="shared" si="40"/>
        <v/>
      </c>
    </row>
    <row r="819" spans="1:5" x14ac:dyDescent="0.25">
      <c r="A819" t="str">
        <f t="shared" si="38"/>
        <v/>
      </c>
      <c r="B819" s="151"/>
      <c r="C819" s="111" t="str">
        <f t="shared" si="39"/>
        <v/>
      </c>
      <c r="D819" s="169"/>
      <c r="E819" s="111" t="str">
        <f t="shared" si="40"/>
        <v/>
      </c>
    </row>
    <row r="820" spans="1:5" x14ac:dyDescent="0.25">
      <c r="A820" t="str">
        <f t="shared" si="38"/>
        <v/>
      </c>
      <c r="B820" s="151"/>
      <c r="C820" s="111" t="str">
        <f t="shared" si="39"/>
        <v/>
      </c>
      <c r="D820" s="169"/>
      <c r="E820" s="111" t="str">
        <f t="shared" si="40"/>
        <v/>
      </c>
    </row>
    <row r="821" spans="1:5" x14ac:dyDescent="0.25">
      <c r="A821" t="str">
        <f t="shared" si="38"/>
        <v/>
      </c>
      <c r="B821" s="151"/>
      <c r="C821" s="111" t="str">
        <f t="shared" si="39"/>
        <v/>
      </c>
      <c r="D821" s="169"/>
      <c r="E821" s="111" t="str">
        <f t="shared" si="40"/>
        <v/>
      </c>
    </row>
    <row r="822" spans="1:5" x14ac:dyDescent="0.25">
      <c r="A822" t="str">
        <f t="shared" si="38"/>
        <v/>
      </c>
      <c r="B822" s="151"/>
      <c r="C822" s="111" t="str">
        <f t="shared" si="39"/>
        <v/>
      </c>
      <c r="D822" s="169"/>
      <c r="E822" s="111" t="str">
        <f t="shared" si="40"/>
        <v/>
      </c>
    </row>
    <row r="823" spans="1:5" x14ac:dyDescent="0.25">
      <c r="A823" t="str">
        <f t="shared" si="38"/>
        <v/>
      </c>
      <c r="B823" s="151"/>
      <c r="C823" s="111" t="str">
        <f t="shared" si="39"/>
        <v/>
      </c>
      <c r="D823" s="169"/>
      <c r="E823" s="111" t="str">
        <f t="shared" si="40"/>
        <v/>
      </c>
    </row>
    <row r="824" spans="1:5" x14ac:dyDescent="0.25">
      <c r="A824" t="str">
        <f t="shared" si="38"/>
        <v/>
      </c>
      <c r="B824" s="151"/>
      <c r="C824" s="111" t="str">
        <f t="shared" si="39"/>
        <v/>
      </c>
      <c r="D824" s="169"/>
      <c r="E824" s="111" t="str">
        <f t="shared" si="40"/>
        <v/>
      </c>
    </row>
    <row r="825" spans="1:5" x14ac:dyDescent="0.25">
      <c r="A825" t="str">
        <f t="shared" si="38"/>
        <v/>
      </c>
      <c r="B825" s="151"/>
      <c r="C825" s="111" t="str">
        <f t="shared" si="39"/>
        <v/>
      </c>
      <c r="D825" s="169"/>
      <c r="E825" s="111" t="str">
        <f t="shared" si="40"/>
        <v/>
      </c>
    </row>
    <row r="826" spans="1:5" x14ac:dyDescent="0.25">
      <c r="A826" t="str">
        <f t="shared" si="38"/>
        <v/>
      </c>
      <c r="B826" s="151"/>
      <c r="C826" s="111" t="str">
        <f t="shared" si="39"/>
        <v/>
      </c>
      <c r="D826" s="169"/>
      <c r="E826" s="111" t="str">
        <f t="shared" si="40"/>
        <v/>
      </c>
    </row>
    <row r="827" spans="1:5" x14ac:dyDescent="0.25">
      <c r="A827" t="str">
        <f t="shared" si="38"/>
        <v/>
      </c>
      <c r="B827" s="151"/>
      <c r="C827" s="111" t="str">
        <f t="shared" si="39"/>
        <v/>
      </c>
      <c r="D827" s="169"/>
      <c r="E827" s="111" t="str">
        <f t="shared" si="40"/>
        <v/>
      </c>
    </row>
    <row r="828" spans="1:5" x14ac:dyDescent="0.25">
      <c r="A828" t="str">
        <f t="shared" si="38"/>
        <v/>
      </c>
      <c r="B828" s="151"/>
      <c r="C828" s="111" t="str">
        <f t="shared" si="39"/>
        <v/>
      </c>
      <c r="D828" s="169"/>
      <c r="E828" s="111" t="str">
        <f t="shared" si="40"/>
        <v/>
      </c>
    </row>
    <row r="829" spans="1:5" x14ac:dyDescent="0.25">
      <c r="A829" t="str">
        <f t="shared" si="38"/>
        <v/>
      </c>
      <c r="B829" s="151"/>
      <c r="C829" s="111" t="str">
        <f t="shared" si="39"/>
        <v/>
      </c>
      <c r="D829" s="169"/>
      <c r="E829" s="111" t="str">
        <f t="shared" si="40"/>
        <v/>
      </c>
    </row>
    <row r="830" spans="1:5" x14ac:dyDescent="0.25">
      <c r="A830" t="str">
        <f t="shared" si="38"/>
        <v/>
      </c>
      <c r="B830" s="151"/>
      <c r="C830" s="111" t="str">
        <f t="shared" si="39"/>
        <v/>
      </c>
      <c r="D830" s="169"/>
      <c r="E830" s="111" t="str">
        <f t="shared" si="40"/>
        <v/>
      </c>
    </row>
    <row r="831" spans="1:5" x14ac:dyDescent="0.25">
      <c r="A831" t="str">
        <f t="shared" si="38"/>
        <v/>
      </c>
      <c r="B831" s="151"/>
      <c r="C831" s="111" t="str">
        <f t="shared" si="39"/>
        <v/>
      </c>
      <c r="D831" s="169"/>
      <c r="E831" s="111" t="str">
        <f t="shared" si="40"/>
        <v/>
      </c>
    </row>
    <row r="832" spans="1:5" x14ac:dyDescent="0.25">
      <c r="A832" t="str">
        <f t="shared" si="38"/>
        <v/>
      </c>
      <c r="B832" s="151"/>
      <c r="C832" s="111" t="str">
        <f t="shared" si="39"/>
        <v/>
      </c>
      <c r="D832" s="169"/>
      <c r="E832" s="111" t="str">
        <f t="shared" si="40"/>
        <v/>
      </c>
    </row>
    <row r="833" spans="1:5" x14ac:dyDescent="0.25">
      <c r="A833" t="str">
        <f t="shared" si="38"/>
        <v/>
      </c>
      <c r="B833" s="151"/>
      <c r="C833" s="111" t="str">
        <f t="shared" si="39"/>
        <v/>
      </c>
      <c r="D833" s="169"/>
      <c r="E833" s="111" t="str">
        <f t="shared" si="40"/>
        <v/>
      </c>
    </row>
    <row r="834" spans="1:5" x14ac:dyDescent="0.25">
      <c r="A834" t="str">
        <f t="shared" si="38"/>
        <v/>
      </c>
      <c r="B834" s="151"/>
      <c r="C834" s="111" t="str">
        <f t="shared" si="39"/>
        <v/>
      </c>
      <c r="D834" s="169"/>
      <c r="E834" s="111" t="str">
        <f t="shared" si="40"/>
        <v/>
      </c>
    </row>
    <row r="835" spans="1:5" x14ac:dyDescent="0.25">
      <c r="A835" t="str">
        <f t="shared" si="38"/>
        <v/>
      </c>
      <c r="B835" s="151"/>
      <c r="C835" s="111" t="str">
        <f t="shared" si="39"/>
        <v/>
      </c>
      <c r="D835" s="169"/>
      <c r="E835" s="111" t="str">
        <f t="shared" si="40"/>
        <v/>
      </c>
    </row>
    <row r="836" spans="1:5" x14ac:dyDescent="0.25">
      <c r="A836" t="str">
        <f t="shared" si="38"/>
        <v/>
      </c>
      <c r="B836" s="151"/>
      <c r="C836" s="111" t="str">
        <f t="shared" si="39"/>
        <v/>
      </c>
      <c r="D836" s="169"/>
      <c r="E836" s="111" t="str">
        <f t="shared" si="40"/>
        <v/>
      </c>
    </row>
    <row r="837" spans="1:5" x14ac:dyDescent="0.25">
      <c r="A837" t="str">
        <f t="shared" si="38"/>
        <v/>
      </c>
      <c r="B837" s="151"/>
      <c r="C837" s="111" t="str">
        <f t="shared" si="39"/>
        <v/>
      </c>
      <c r="D837" s="169"/>
      <c r="E837" s="111" t="str">
        <f t="shared" si="40"/>
        <v/>
      </c>
    </row>
    <row r="838" spans="1:5" x14ac:dyDescent="0.25">
      <c r="A838" t="str">
        <f t="shared" si="38"/>
        <v/>
      </c>
      <c r="B838" s="151"/>
      <c r="C838" s="111" t="str">
        <f t="shared" si="39"/>
        <v/>
      </c>
      <c r="D838" s="169"/>
      <c r="E838" s="111" t="str">
        <f t="shared" si="40"/>
        <v/>
      </c>
    </row>
    <row r="839" spans="1:5" x14ac:dyDescent="0.25">
      <c r="A839" t="str">
        <f t="shared" si="38"/>
        <v/>
      </c>
      <c r="B839" s="151"/>
      <c r="C839" s="111" t="str">
        <f t="shared" si="39"/>
        <v/>
      </c>
      <c r="D839" s="169"/>
      <c r="E839" s="111" t="str">
        <f t="shared" si="40"/>
        <v/>
      </c>
    </row>
    <row r="840" spans="1:5" x14ac:dyDescent="0.25">
      <c r="A840" t="str">
        <f t="shared" si="38"/>
        <v/>
      </c>
      <c r="B840" s="151"/>
      <c r="C840" s="111" t="str">
        <f t="shared" si="39"/>
        <v/>
      </c>
      <c r="D840" s="169"/>
      <c r="E840" s="111" t="str">
        <f t="shared" si="40"/>
        <v/>
      </c>
    </row>
    <row r="841" spans="1:5" x14ac:dyDescent="0.25">
      <c r="A841" t="str">
        <f t="shared" si="38"/>
        <v/>
      </c>
      <c r="B841" s="151"/>
      <c r="C841" s="111" t="str">
        <f t="shared" si="39"/>
        <v/>
      </c>
      <c r="D841" s="169"/>
      <c r="E841" s="111" t="str">
        <f t="shared" si="40"/>
        <v/>
      </c>
    </row>
    <row r="842" spans="1:5" x14ac:dyDescent="0.25">
      <c r="A842" t="str">
        <f t="shared" si="38"/>
        <v/>
      </c>
      <c r="B842" s="151"/>
      <c r="C842" s="111" t="str">
        <f t="shared" si="39"/>
        <v/>
      </c>
      <c r="D842" s="169"/>
      <c r="E842" s="111" t="str">
        <f t="shared" si="40"/>
        <v/>
      </c>
    </row>
    <row r="843" spans="1:5" x14ac:dyDescent="0.25">
      <c r="A843" t="str">
        <f t="shared" si="38"/>
        <v/>
      </c>
      <c r="B843" s="151"/>
      <c r="C843" s="111" t="str">
        <f t="shared" si="39"/>
        <v/>
      </c>
      <c r="D843" s="169"/>
      <c r="E843" s="111" t="str">
        <f t="shared" si="40"/>
        <v/>
      </c>
    </row>
    <row r="844" spans="1:5" x14ac:dyDescent="0.25">
      <c r="A844" t="str">
        <f t="shared" ref="A844:A861" si="41">IF(B844="site","Project",IF(B844="","",_xlfn.CONCAT(C844,INDEX(A:E,MATCH(C844,E:E,0),1))))</f>
        <v/>
      </c>
      <c r="B844" s="151"/>
      <c r="C844" s="111" t="str">
        <f t="shared" si="39"/>
        <v/>
      </c>
      <c r="D844" s="169"/>
      <c r="E844" s="111" t="str">
        <f t="shared" si="40"/>
        <v/>
      </c>
    </row>
    <row r="845" spans="1:5" x14ac:dyDescent="0.25">
      <c r="A845" t="str">
        <f t="shared" si="41"/>
        <v/>
      </c>
      <c r="B845" s="151"/>
      <c r="C845" s="111" t="str">
        <f t="shared" si="39"/>
        <v/>
      </c>
      <c r="D845" s="169"/>
      <c r="E845" s="111" t="str">
        <f t="shared" si="40"/>
        <v/>
      </c>
    </row>
    <row r="846" spans="1:5" x14ac:dyDescent="0.25">
      <c r="A846" t="str">
        <f t="shared" si="41"/>
        <v/>
      </c>
      <c r="B846" s="151"/>
      <c r="C846" s="111" t="str">
        <f t="shared" si="39"/>
        <v/>
      </c>
      <c r="D846" s="169"/>
      <c r="E846" s="111" t="str">
        <f t="shared" si="40"/>
        <v/>
      </c>
    </row>
    <row r="847" spans="1:5" x14ac:dyDescent="0.25">
      <c r="A847" t="str">
        <f t="shared" si="41"/>
        <v/>
      </c>
      <c r="B847" s="151"/>
      <c r="C847" s="111" t="str">
        <f t="shared" si="39"/>
        <v/>
      </c>
      <c r="D847" s="169"/>
      <c r="E847" s="111" t="str">
        <f t="shared" si="40"/>
        <v/>
      </c>
    </row>
    <row r="848" spans="1:5" x14ac:dyDescent="0.25">
      <c r="A848" t="str">
        <f t="shared" si="41"/>
        <v/>
      </c>
      <c r="B848" s="151"/>
      <c r="C848" s="111" t="str">
        <f t="shared" ref="C848:C861" si="42">IF(OR(B848="building envelope",B848="space type"),"Enter Building Name",IF(B848="building","Enter Site Name",""))</f>
        <v/>
      </c>
      <c r="D848" s="169"/>
      <c r="E848" s="111" t="str">
        <f t="shared" ref="E848:E861" si="43">IF(B848="building envelope","Enter Building Envelope Asset",IF(B848="building","Enter Building Name",IF(B848="space type","Enter Space Type Name",IF(B848="site","Enter Site Name",""))))</f>
        <v/>
      </c>
    </row>
    <row r="849" spans="1:5" x14ac:dyDescent="0.25">
      <c r="A849" t="str">
        <f t="shared" si="41"/>
        <v/>
      </c>
      <c r="B849" s="151"/>
      <c r="C849" s="111" t="str">
        <f t="shared" si="42"/>
        <v/>
      </c>
      <c r="D849" s="169"/>
      <c r="E849" s="111" t="str">
        <f t="shared" si="43"/>
        <v/>
      </c>
    </row>
    <row r="850" spans="1:5" x14ac:dyDescent="0.25">
      <c r="A850" t="str">
        <f t="shared" si="41"/>
        <v/>
      </c>
      <c r="B850" s="151"/>
      <c r="C850" s="111" t="str">
        <f t="shared" si="42"/>
        <v/>
      </c>
      <c r="D850" s="169"/>
      <c r="E850" s="111" t="str">
        <f t="shared" si="43"/>
        <v/>
      </c>
    </row>
    <row r="851" spans="1:5" x14ac:dyDescent="0.25">
      <c r="A851" t="str">
        <f t="shared" si="41"/>
        <v/>
      </c>
      <c r="B851" s="151"/>
      <c r="C851" s="111" t="str">
        <f t="shared" si="42"/>
        <v/>
      </c>
      <c r="D851" s="169"/>
      <c r="E851" s="111" t="str">
        <f t="shared" si="43"/>
        <v/>
      </c>
    </row>
    <row r="852" spans="1:5" x14ac:dyDescent="0.25">
      <c r="A852" t="str">
        <f t="shared" si="41"/>
        <v/>
      </c>
      <c r="B852" s="151"/>
      <c r="C852" s="111" t="str">
        <f t="shared" si="42"/>
        <v/>
      </c>
      <c r="D852" s="169"/>
      <c r="E852" s="111" t="str">
        <f t="shared" si="43"/>
        <v/>
      </c>
    </row>
    <row r="853" spans="1:5" x14ac:dyDescent="0.25">
      <c r="A853" t="str">
        <f t="shared" si="41"/>
        <v/>
      </c>
      <c r="B853" s="151"/>
      <c r="C853" s="111" t="str">
        <f t="shared" si="42"/>
        <v/>
      </c>
      <c r="D853" s="169"/>
      <c r="E853" s="111" t="str">
        <f t="shared" si="43"/>
        <v/>
      </c>
    </row>
    <row r="854" spans="1:5" x14ac:dyDescent="0.25">
      <c r="A854" t="str">
        <f t="shared" si="41"/>
        <v/>
      </c>
      <c r="B854" s="151"/>
      <c r="C854" s="111" t="str">
        <f t="shared" si="42"/>
        <v/>
      </c>
      <c r="D854" s="169"/>
      <c r="E854" s="111" t="str">
        <f t="shared" si="43"/>
        <v/>
      </c>
    </row>
    <row r="855" spans="1:5" x14ac:dyDescent="0.25">
      <c r="A855" t="str">
        <f t="shared" si="41"/>
        <v/>
      </c>
      <c r="B855" s="151"/>
      <c r="C855" s="111" t="str">
        <f t="shared" si="42"/>
        <v/>
      </c>
      <c r="D855" s="169"/>
      <c r="E855" s="111" t="str">
        <f t="shared" si="43"/>
        <v/>
      </c>
    </row>
    <row r="856" spans="1:5" x14ac:dyDescent="0.25">
      <c r="A856" t="str">
        <f t="shared" si="41"/>
        <v/>
      </c>
      <c r="B856" s="151"/>
      <c r="C856" s="111" t="str">
        <f t="shared" si="42"/>
        <v/>
      </c>
      <c r="D856" s="169"/>
      <c r="E856" s="111" t="str">
        <f t="shared" si="43"/>
        <v/>
      </c>
    </row>
    <row r="857" spans="1:5" x14ac:dyDescent="0.25">
      <c r="A857" t="str">
        <f t="shared" si="41"/>
        <v/>
      </c>
      <c r="B857" s="151"/>
      <c r="C857" s="111" t="str">
        <f t="shared" si="42"/>
        <v/>
      </c>
      <c r="D857" s="169"/>
      <c r="E857" s="111" t="str">
        <f t="shared" si="43"/>
        <v/>
      </c>
    </row>
    <row r="858" spans="1:5" x14ac:dyDescent="0.25">
      <c r="A858" t="str">
        <f t="shared" si="41"/>
        <v/>
      </c>
      <c r="B858" s="151"/>
      <c r="C858" s="111" t="str">
        <f t="shared" si="42"/>
        <v/>
      </c>
      <c r="D858" s="169"/>
      <c r="E858" s="111" t="str">
        <f t="shared" si="43"/>
        <v/>
      </c>
    </row>
    <row r="859" spans="1:5" x14ac:dyDescent="0.25">
      <c r="A859" t="str">
        <f t="shared" si="41"/>
        <v/>
      </c>
      <c r="B859" s="151"/>
      <c r="C859" s="111" t="str">
        <f t="shared" si="42"/>
        <v/>
      </c>
      <c r="D859" s="169"/>
      <c r="E859" s="111" t="str">
        <f t="shared" si="43"/>
        <v/>
      </c>
    </row>
    <row r="860" spans="1:5" x14ac:dyDescent="0.25">
      <c r="A860" t="str">
        <f t="shared" si="41"/>
        <v/>
      </c>
      <c r="B860" s="151"/>
      <c r="C860" s="111" t="str">
        <f t="shared" si="42"/>
        <v/>
      </c>
      <c r="D860" s="169"/>
      <c r="E860" s="111" t="str">
        <f t="shared" si="43"/>
        <v/>
      </c>
    </row>
    <row r="861" spans="1:5" x14ac:dyDescent="0.25">
      <c r="A861" t="str">
        <f t="shared" si="41"/>
        <v/>
      </c>
      <c r="B861" s="151"/>
      <c r="C861" s="111" t="str">
        <f t="shared" si="42"/>
        <v/>
      </c>
      <c r="D861" s="169"/>
      <c r="E861" s="111" t="str">
        <f t="shared" si="43"/>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E2CD21A-1765-43BC-96B1-BBF97C218B03}">
          <x14:formula1>
            <xm:f>'Dropdown Lists'!$G$3:$G$6</xm:f>
          </x14:formula1>
          <xm:sqref>B5:B869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B23D4-6C12-4D72-BB6F-7660928401C0}">
  <dimension ref="A3:S127"/>
  <sheetViews>
    <sheetView topLeftCell="C1" workbookViewId="0">
      <selection activeCell="E7" sqref="E7:E9"/>
    </sheetView>
  </sheetViews>
  <sheetFormatPr defaultRowHeight="15" x14ac:dyDescent="0.25"/>
  <cols>
    <col min="1" max="1" width="17.85546875" style="183" hidden="1" customWidth="1"/>
    <col min="2" max="2" width="17.42578125" style="183" hidden="1" customWidth="1"/>
    <col min="3" max="3" width="17.42578125" style="183" bestFit="1" customWidth="1"/>
    <col min="4" max="4" width="59.85546875" style="183" bestFit="1" customWidth="1"/>
    <col min="5" max="5" width="45.7109375" style="183" bestFit="1" customWidth="1"/>
    <col min="6" max="6" width="20.7109375" style="183" customWidth="1"/>
    <col min="7" max="7" width="11" style="183" bestFit="1" customWidth="1"/>
    <col min="8" max="8" width="20.85546875" style="183" customWidth="1"/>
    <col min="9" max="9" width="13.140625" style="183" bestFit="1" customWidth="1"/>
    <col min="10" max="10" width="12.7109375" style="183" bestFit="1" customWidth="1"/>
    <col min="11" max="11" width="18.140625" style="183" bestFit="1" customWidth="1"/>
    <col min="12" max="12" width="17.42578125" style="183" customWidth="1"/>
    <col min="13" max="16384" width="9.140625" style="183"/>
  </cols>
  <sheetData>
    <row r="3" spans="1:19" s="153" customFormat="1" x14ac:dyDescent="0.25">
      <c r="A3" s="152" t="s">
        <v>1</v>
      </c>
      <c r="B3" s="152" t="s">
        <v>2</v>
      </c>
      <c r="C3" s="152" t="s">
        <v>4</v>
      </c>
      <c r="D3" s="155"/>
      <c r="E3" s="155" t="s">
        <v>25</v>
      </c>
      <c r="F3" s="160" t="s">
        <v>26</v>
      </c>
      <c r="G3" s="160" t="s">
        <v>27</v>
      </c>
      <c r="H3" s="160" t="s">
        <v>28</v>
      </c>
      <c r="I3" s="160" t="s">
        <v>29</v>
      </c>
      <c r="J3" s="160" t="s">
        <v>30</v>
      </c>
      <c r="K3" s="160" t="s">
        <v>31</v>
      </c>
      <c r="L3" s="160" t="s">
        <v>4040</v>
      </c>
      <c r="M3" s="160" t="s">
        <v>4063</v>
      </c>
      <c r="N3" s="160" t="s">
        <v>4064</v>
      </c>
      <c r="O3" s="160" t="s">
        <v>4065</v>
      </c>
      <c r="P3" s="183"/>
      <c r="Q3" s="183"/>
      <c r="R3" s="183"/>
      <c r="S3" s="183"/>
    </row>
    <row r="4" spans="1:19" s="153" customFormat="1" x14ac:dyDescent="0.25">
      <c r="A4" s="152"/>
      <c r="B4" s="152"/>
      <c r="C4" s="152"/>
      <c r="D4" s="155"/>
      <c r="E4" s="155"/>
      <c r="F4" s="160"/>
      <c r="G4" s="160"/>
      <c r="H4" s="160"/>
      <c r="I4" s="160"/>
      <c r="J4" s="160"/>
      <c r="K4" s="160"/>
      <c r="L4" s="160"/>
      <c r="M4" s="160"/>
      <c r="N4" s="160"/>
      <c r="O4" s="160"/>
      <c r="P4" s="183"/>
      <c r="Q4" s="183"/>
      <c r="R4" s="183"/>
      <c r="S4" s="183"/>
    </row>
    <row r="5" spans="1:19" s="153" customFormat="1" x14ac:dyDescent="0.25">
      <c r="A5" s="152"/>
      <c r="B5" s="152"/>
      <c r="C5" s="152"/>
      <c r="D5" s="183" t="s">
        <v>4138</v>
      </c>
      <c r="E5" s="155"/>
      <c r="F5" s="155"/>
      <c r="G5" s="155"/>
      <c r="H5" s="155"/>
      <c r="I5" s="155"/>
      <c r="J5" s="155"/>
      <c r="K5" s="155"/>
      <c r="L5" s="183"/>
      <c r="M5" s="183"/>
      <c r="N5" s="183"/>
      <c r="O5" s="183"/>
      <c r="P5" s="183"/>
      <c r="Q5" s="183"/>
      <c r="R5" s="183"/>
      <c r="S5" s="183"/>
    </row>
    <row r="6" spans="1:19" s="153" customFormat="1" x14ac:dyDescent="0.25">
      <c r="A6" s="152"/>
      <c r="B6" s="152"/>
      <c r="C6" s="152"/>
      <c r="D6" s="183"/>
      <c r="E6" s="155"/>
      <c r="F6" s="155"/>
      <c r="G6" s="155"/>
      <c r="H6" s="155"/>
      <c r="I6" s="155"/>
      <c r="J6" s="155"/>
      <c r="K6" s="155"/>
      <c r="L6" s="183"/>
      <c r="M6" s="183"/>
      <c r="N6" s="183"/>
      <c r="O6" s="183"/>
      <c r="P6" s="183"/>
      <c r="Q6" s="183"/>
      <c r="R6" s="183"/>
      <c r="S6" s="183"/>
    </row>
    <row r="7" spans="1:19" s="153" customFormat="1" ht="20.100000000000001" customHeight="1" x14ac:dyDescent="0.25">
      <c r="A7" s="153" t="str">
        <f>_xlfn.CONCAT('Project Parameters'!$C$104,'Project Parameters'!$A$104)</f>
        <v>building 2site 1Project</v>
      </c>
      <c r="B7" s="157" t="s">
        <v>19</v>
      </c>
      <c r="C7" s="111" t="s">
        <v>4122</v>
      </c>
      <c r="D7" s="157"/>
      <c r="E7" s="183" t="s">
        <v>3007</v>
      </c>
      <c r="F7" s="111"/>
      <c r="G7" s="183"/>
      <c r="H7" s="183"/>
      <c r="I7" s="162" t="s">
        <v>102</v>
      </c>
      <c r="J7" s="162" t="s">
        <v>102</v>
      </c>
      <c r="K7" s="162" t="s">
        <v>102</v>
      </c>
      <c r="L7" s="162"/>
      <c r="M7" s="162"/>
      <c r="N7" s="162"/>
      <c r="O7" s="162"/>
      <c r="P7" s="183"/>
      <c r="Q7" s="183"/>
      <c r="R7" s="183"/>
      <c r="S7" s="183"/>
    </row>
    <row r="8" spans="1:19" s="153" customFormat="1" ht="20.100000000000001" customHeight="1" x14ac:dyDescent="0.25">
      <c r="A8" s="153" t="str">
        <f>_xlfn.CONCAT('Project Parameters'!$C$104,'Project Parameters'!$A$104)</f>
        <v>building 2site 1Project</v>
      </c>
      <c r="B8" s="157" t="s">
        <v>19</v>
      </c>
      <c r="C8" s="111" t="s">
        <v>4122</v>
      </c>
      <c r="D8" s="157"/>
      <c r="E8" s="183" t="s">
        <v>3006</v>
      </c>
      <c r="F8" s="111">
        <v>0.4</v>
      </c>
      <c r="G8" s="183" t="s">
        <v>95</v>
      </c>
      <c r="H8" s="183"/>
      <c r="I8" s="162" t="s">
        <v>102</v>
      </c>
      <c r="J8" s="162" t="s">
        <v>102</v>
      </c>
      <c r="K8" s="162" t="s">
        <v>102</v>
      </c>
      <c r="L8" s="162"/>
      <c r="M8" s="162"/>
      <c r="N8" s="162"/>
      <c r="O8" s="162"/>
      <c r="P8" s="183"/>
      <c r="Q8" s="183"/>
      <c r="R8" s="183"/>
      <c r="S8" s="183"/>
    </row>
    <row r="9" spans="1:19" s="153" customFormat="1" ht="20.100000000000001" customHeight="1" x14ac:dyDescent="0.25">
      <c r="A9" s="153" t="str">
        <f>_xlfn.CONCAT('Project Parameters'!$C$104,'Project Parameters'!$A$104)</f>
        <v>building 2site 1Project</v>
      </c>
      <c r="B9" s="157" t="s">
        <v>19</v>
      </c>
      <c r="C9" s="111" t="s">
        <v>4122</v>
      </c>
      <c r="D9" s="157"/>
      <c r="E9" s="183" t="s">
        <v>4081</v>
      </c>
      <c r="F9" s="111"/>
      <c r="G9" s="183"/>
      <c r="H9" s="183"/>
      <c r="I9" s="162" t="s">
        <v>102</v>
      </c>
      <c r="J9" s="162" t="s">
        <v>102</v>
      </c>
      <c r="K9" s="162" t="s">
        <v>102</v>
      </c>
      <c r="L9" s="162"/>
      <c r="M9" s="162"/>
      <c r="N9" s="162"/>
      <c r="O9" s="162"/>
      <c r="P9" s="183"/>
      <c r="Q9" s="183"/>
      <c r="R9" s="183"/>
      <c r="S9" s="183"/>
    </row>
    <row r="10" spans="1:19" x14ac:dyDescent="0.25">
      <c r="D10" s="183" t="s">
        <v>4139</v>
      </c>
    </row>
    <row r="12" spans="1:19" s="153" customFormat="1" ht="20.100000000000001" customHeight="1" x14ac:dyDescent="0.25">
      <c r="A12" s="153" t="str">
        <f>_xlfn.CONCAT('Project Parameters'!$C$104,'Project Parameters'!$A$104)</f>
        <v>building 2site 1Project</v>
      </c>
      <c r="B12" s="157" t="s">
        <v>19</v>
      </c>
      <c r="C12" s="111" t="s">
        <v>21</v>
      </c>
      <c r="D12" s="157"/>
      <c r="E12" s="183" t="s">
        <v>3007</v>
      </c>
      <c r="F12" s="111"/>
      <c r="G12" s="183"/>
      <c r="H12" s="183"/>
      <c r="I12" s="162" t="s">
        <v>102</v>
      </c>
      <c r="J12" s="162" t="s">
        <v>102</v>
      </c>
      <c r="K12" s="162" t="s">
        <v>102</v>
      </c>
      <c r="L12" s="162"/>
      <c r="M12" s="162"/>
      <c r="N12" s="162"/>
      <c r="O12" s="162"/>
      <c r="P12" s="183"/>
      <c r="Q12" s="183"/>
      <c r="R12" s="183"/>
      <c r="S12" s="183"/>
    </row>
    <row r="13" spans="1:19" s="153" customFormat="1" ht="20.100000000000001" customHeight="1" x14ac:dyDescent="0.25">
      <c r="A13" s="153" t="str">
        <f>_xlfn.CONCAT('Project Parameters'!$C$104,'Project Parameters'!$A$104)</f>
        <v>building 2site 1Project</v>
      </c>
      <c r="B13" s="157" t="s">
        <v>19</v>
      </c>
      <c r="C13" s="111" t="str">
        <f>C12</f>
        <v>Roof</v>
      </c>
      <c r="D13" s="157"/>
      <c r="E13" s="183" t="s">
        <v>3006</v>
      </c>
      <c r="F13" s="111">
        <v>0.23</v>
      </c>
      <c r="G13" s="183" t="s">
        <v>95</v>
      </c>
      <c r="H13" s="183"/>
      <c r="I13" s="162" t="s">
        <v>102</v>
      </c>
      <c r="J13" s="162" t="s">
        <v>102</v>
      </c>
      <c r="K13" s="162" t="s">
        <v>102</v>
      </c>
      <c r="L13" s="162"/>
      <c r="M13" s="162"/>
      <c r="N13" s="162"/>
      <c r="O13" s="162"/>
      <c r="P13" s="183"/>
      <c r="Q13" s="183"/>
      <c r="R13" s="183"/>
      <c r="S13" s="183"/>
    </row>
    <row r="14" spans="1:19" s="153" customFormat="1" ht="20.100000000000001" customHeight="1" x14ac:dyDescent="0.25">
      <c r="A14" s="153" t="str">
        <f>_xlfn.CONCAT('Project Parameters'!$C$104,'Project Parameters'!$A$104)</f>
        <v>building 2site 1Project</v>
      </c>
      <c r="B14" s="157" t="s">
        <v>19</v>
      </c>
      <c r="C14" s="111" t="str">
        <f>C12</f>
        <v>Roof</v>
      </c>
      <c r="D14" s="157"/>
      <c r="E14" s="183" t="s">
        <v>4081</v>
      </c>
      <c r="F14" s="111"/>
      <c r="G14" s="183"/>
      <c r="H14" s="183"/>
      <c r="I14" s="162" t="s">
        <v>102</v>
      </c>
      <c r="J14" s="162" t="s">
        <v>102</v>
      </c>
      <c r="K14" s="162" t="s">
        <v>102</v>
      </c>
      <c r="L14" s="162"/>
      <c r="M14" s="162"/>
      <c r="N14" s="162"/>
      <c r="O14" s="162"/>
      <c r="P14" s="183"/>
      <c r="Q14" s="183"/>
      <c r="R14" s="183"/>
      <c r="S14" s="183"/>
    </row>
    <row r="15" spans="1:19" x14ac:dyDescent="0.25">
      <c r="D15" s="183" t="s">
        <v>4140</v>
      </c>
    </row>
    <row r="17" spans="1:19" s="153" customFormat="1" ht="20.100000000000001" customHeight="1" x14ac:dyDescent="0.25">
      <c r="A17" s="153" t="str">
        <f>_xlfn.CONCAT('Project Parameters'!$C$104,'Project Parameters'!$A$104)</f>
        <v>building 2site 1Project</v>
      </c>
      <c r="B17" s="157" t="s">
        <v>19</v>
      </c>
      <c r="C17" s="111" t="s">
        <v>4123</v>
      </c>
      <c r="D17" s="157"/>
      <c r="E17" s="183" t="s">
        <v>3007</v>
      </c>
      <c r="F17" s="111"/>
      <c r="G17" s="183"/>
      <c r="H17" s="183"/>
      <c r="I17" s="162" t="s">
        <v>102</v>
      </c>
      <c r="J17" s="162" t="s">
        <v>102</v>
      </c>
      <c r="K17" s="162" t="s">
        <v>102</v>
      </c>
      <c r="L17" s="162"/>
      <c r="M17" s="162"/>
      <c r="N17" s="162"/>
      <c r="O17" s="162"/>
      <c r="P17" s="183"/>
      <c r="Q17" s="183"/>
      <c r="R17" s="183"/>
      <c r="S17" s="183"/>
    </row>
    <row r="18" spans="1:19" s="153" customFormat="1" ht="20.100000000000001" customHeight="1" x14ac:dyDescent="0.25">
      <c r="A18" s="153" t="str">
        <f>_xlfn.CONCAT('Project Parameters'!$C$104,'Project Parameters'!$A$104)</f>
        <v>building 2site 1Project</v>
      </c>
      <c r="B18" s="157" t="s">
        <v>19</v>
      </c>
      <c r="C18" s="111" t="str">
        <f>C17</f>
        <v>Floor</v>
      </c>
      <c r="D18" s="157"/>
      <c r="E18" s="183" t="s">
        <v>3006</v>
      </c>
      <c r="F18" s="111">
        <v>0.7</v>
      </c>
      <c r="G18" s="183" t="s">
        <v>95</v>
      </c>
      <c r="H18" s="183"/>
      <c r="I18" s="162" t="s">
        <v>102</v>
      </c>
      <c r="J18" s="162" t="s">
        <v>102</v>
      </c>
      <c r="K18" s="162" t="s">
        <v>102</v>
      </c>
      <c r="L18" s="162"/>
      <c r="M18" s="162"/>
      <c r="N18" s="162"/>
      <c r="O18" s="162"/>
      <c r="P18" s="183"/>
      <c r="Q18" s="183"/>
      <c r="R18" s="183"/>
      <c r="S18" s="183"/>
    </row>
    <row r="19" spans="1:19" s="153" customFormat="1" ht="20.100000000000001" customHeight="1" x14ac:dyDescent="0.25">
      <c r="A19" s="153" t="str">
        <f>_xlfn.CONCAT('Project Parameters'!$C$104,'Project Parameters'!$A$104)</f>
        <v>building 2site 1Project</v>
      </c>
      <c r="B19" s="157" t="s">
        <v>19</v>
      </c>
      <c r="C19" s="111" t="str">
        <f>C17</f>
        <v>Floor</v>
      </c>
      <c r="D19" s="157"/>
      <c r="E19" s="183" t="s">
        <v>4081</v>
      </c>
      <c r="F19" s="111"/>
      <c r="G19" s="183"/>
      <c r="H19" s="183"/>
      <c r="I19" s="162" t="s">
        <v>102</v>
      </c>
      <c r="J19" s="162" t="s">
        <v>102</v>
      </c>
      <c r="K19" s="162" t="s">
        <v>102</v>
      </c>
      <c r="L19" s="162"/>
      <c r="M19" s="162"/>
      <c r="N19" s="162"/>
      <c r="O19" s="162"/>
      <c r="P19" s="183"/>
      <c r="Q19" s="183"/>
      <c r="R19" s="183"/>
      <c r="S19" s="183"/>
    </row>
    <row r="20" spans="1:19" x14ac:dyDescent="0.25">
      <c r="D20" s="183" t="s">
        <v>4141</v>
      </c>
    </row>
    <row r="22" spans="1:19" s="153" customFormat="1" ht="20.100000000000001" customHeight="1" x14ac:dyDescent="0.25">
      <c r="A22" s="153" t="str">
        <f>_xlfn.CONCAT('Project Parameters'!$C$104,'Project Parameters'!$A$104)</f>
        <v>building 2site 1Project</v>
      </c>
      <c r="B22" s="157" t="s">
        <v>19</v>
      </c>
      <c r="C22" s="111" t="s">
        <v>4124</v>
      </c>
      <c r="D22" s="157"/>
      <c r="E22" s="183" t="s">
        <v>3007</v>
      </c>
      <c r="F22" s="111">
        <v>3</v>
      </c>
      <c r="G22" s="183"/>
      <c r="H22" s="183"/>
      <c r="I22" s="162" t="s">
        <v>102</v>
      </c>
      <c r="J22" s="162" t="s">
        <v>102</v>
      </c>
      <c r="K22" s="162" t="s">
        <v>102</v>
      </c>
      <c r="L22" s="162"/>
      <c r="M22" s="162"/>
      <c r="N22" s="162"/>
      <c r="O22" s="162"/>
      <c r="P22" s="183"/>
      <c r="Q22" s="183"/>
      <c r="R22" s="183"/>
      <c r="S22" s="183"/>
    </row>
    <row r="23" spans="1:19" s="153" customFormat="1" ht="20.100000000000001" customHeight="1" x14ac:dyDescent="0.25">
      <c r="A23" s="153" t="str">
        <f>_xlfn.CONCAT('Project Parameters'!$C$104,'Project Parameters'!$A$104)</f>
        <v>building 2site 1Project</v>
      </c>
      <c r="B23" s="157" t="s">
        <v>19</v>
      </c>
      <c r="C23" s="111" t="str">
        <f>C22</f>
        <v>Window</v>
      </c>
      <c r="D23" s="157"/>
      <c r="E23" s="183" t="s">
        <v>3006</v>
      </c>
      <c r="F23" s="111">
        <v>2.6</v>
      </c>
      <c r="G23" s="183" t="s">
        <v>95</v>
      </c>
      <c r="H23" s="183"/>
      <c r="I23" s="162" t="s">
        <v>102</v>
      </c>
      <c r="J23" s="162" t="s">
        <v>102</v>
      </c>
      <c r="K23" s="162" t="s">
        <v>102</v>
      </c>
      <c r="L23" s="162"/>
      <c r="M23" s="162"/>
      <c r="N23" s="162"/>
      <c r="O23" s="162"/>
      <c r="P23" s="183"/>
      <c r="Q23" s="183"/>
      <c r="R23" s="183"/>
      <c r="S23" s="183"/>
    </row>
    <row r="24" spans="1:19" s="153" customFormat="1" ht="20.100000000000001" customHeight="1" x14ac:dyDescent="0.25">
      <c r="A24" s="153" t="str">
        <f>_xlfn.CONCAT('Project Parameters'!$C$104,'Project Parameters'!$A$104)</f>
        <v>building 2site 1Project</v>
      </c>
      <c r="B24" s="157" t="s">
        <v>19</v>
      </c>
      <c r="C24" s="111" t="str">
        <f>C22</f>
        <v>Window</v>
      </c>
      <c r="D24" s="157"/>
      <c r="E24" s="183" t="s">
        <v>4081</v>
      </c>
      <c r="F24" s="111">
        <v>70</v>
      </c>
      <c r="G24" s="183"/>
      <c r="H24" s="183"/>
      <c r="I24" s="162" t="s">
        <v>102</v>
      </c>
      <c r="J24" s="162" t="s">
        <v>102</v>
      </c>
      <c r="K24" s="162" t="s">
        <v>102</v>
      </c>
      <c r="L24" s="162"/>
      <c r="M24" s="162"/>
      <c r="N24" s="162"/>
      <c r="O24" s="162"/>
      <c r="P24" s="183"/>
      <c r="Q24" s="183"/>
      <c r="R24" s="183"/>
      <c r="S24" s="183"/>
    </row>
    <row r="127" spans="9:11" ht="18.75" x14ac:dyDescent="0.3">
      <c r="I127" s="149"/>
      <c r="J127" s="149"/>
      <c r="K127" s="149"/>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358F59A-1C0C-4629-B671-32D09C779D92}">
          <x14:formula1>
            <xm:f>'Dropdown Lists'!$D$3:$D$13</xm:f>
          </x14:formula1>
          <xm:sqref>J7:K9 J12:K14 J17:K19 I7:I102 J22:K24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D13"/>
  <sheetViews>
    <sheetView workbookViewId="0">
      <selection activeCell="F13" sqref="F13"/>
    </sheetView>
  </sheetViews>
  <sheetFormatPr defaultRowHeight="15" x14ac:dyDescent="0.25"/>
  <cols>
    <col min="2" max="2" width="10.5703125" bestFit="1" customWidth="1"/>
    <col min="4" max="4" width="18.140625" bestFit="1" customWidth="1"/>
  </cols>
  <sheetData>
    <row r="2" spans="4:4" x14ac:dyDescent="0.25">
      <c r="D2" t="s">
        <v>97</v>
      </c>
    </row>
    <row r="3" spans="4:4" x14ac:dyDescent="0.25">
      <c r="D3" t="s">
        <v>98</v>
      </c>
    </row>
    <row r="4" spans="4:4" x14ac:dyDescent="0.25">
      <c r="D4" t="s">
        <v>34</v>
      </c>
    </row>
    <row r="5" spans="4:4" x14ac:dyDescent="0.25">
      <c r="D5" t="s">
        <v>100</v>
      </c>
    </row>
    <row r="6" spans="4:4" x14ac:dyDescent="0.25">
      <c r="D6" t="s">
        <v>101</v>
      </c>
    </row>
    <row r="7" spans="4:4" x14ac:dyDescent="0.25">
      <c r="D7" t="s">
        <v>102</v>
      </c>
    </row>
    <row r="8" spans="4:4" x14ac:dyDescent="0.25">
      <c r="D8" t="s">
        <v>103</v>
      </c>
    </row>
    <row r="9" spans="4:4" x14ac:dyDescent="0.25">
      <c r="D9" t="s">
        <v>104</v>
      </c>
    </row>
    <row r="10" spans="4:4" x14ac:dyDescent="0.25">
      <c r="D10" t="s">
        <v>105</v>
      </c>
    </row>
    <row r="11" spans="4:4" x14ac:dyDescent="0.25">
      <c r="D11" t="s">
        <v>106</v>
      </c>
    </row>
    <row r="12" spans="4:4" x14ac:dyDescent="0.25">
      <c r="D12" t="s">
        <v>107</v>
      </c>
    </row>
    <row r="13" spans="4:4" x14ac:dyDescent="0.25">
      <c r="D13" t="s">
        <v>108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23"/>
  <sheetViews>
    <sheetView zoomScale="85" zoomScaleNormal="85" workbookViewId="0">
      <selection activeCell="F3" sqref="F3"/>
    </sheetView>
  </sheetViews>
  <sheetFormatPr defaultRowHeight="15" x14ac:dyDescent="0.25"/>
  <cols>
    <col min="1" max="1" width="23.42578125" customWidth="1"/>
    <col min="2" max="2" width="19.7109375" customWidth="1"/>
    <col min="3" max="3" width="14" customWidth="1"/>
    <col min="4" max="4" width="14.28515625" customWidth="1"/>
    <col min="5" max="5" width="8" customWidth="1"/>
    <col min="8" max="8" width="5" customWidth="1"/>
    <col min="9" max="9" width="11.5703125" customWidth="1"/>
    <col min="10" max="10" width="7.7109375" customWidth="1"/>
    <col min="11" max="11" width="9.5703125" customWidth="1"/>
    <col min="12" max="12" width="13.42578125" customWidth="1"/>
    <col min="13" max="13" width="22.28515625" customWidth="1"/>
    <col min="14" max="14" width="19.28515625" customWidth="1"/>
    <col min="15" max="15" width="11.28515625" customWidth="1"/>
    <col min="16" max="16" width="22.7109375" customWidth="1"/>
    <col min="17" max="17" width="22.42578125" customWidth="1"/>
    <col min="18" max="18" width="9.28515625" customWidth="1"/>
    <col min="19" max="21" width="8.7109375" customWidth="1"/>
  </cols>
  <sheetData>
    <row r="1" spans="1:21" ht="15.75" thickBot="1" x14ac:dyDescent="0.3">
      <c r="A1" t="s">
        <v>109</v>
      </c>
      <c r="B1" t="s">
        <v>110</v>
      </c>
      <c r="F1" t="s">
        <v>111</v>
      </c>
      <c r="I1" t="s">
        <v>112</v>
      </c>
      <c r="J1" t="s">
        <v>113</v>
      </c>
      <c r="R1" t="s">
        <v>114</v>
      </c>
    </row>
    <row r="2" spans="1:21" ht="16.5" thickTop="1" thickBot="1" x14ac:dyDescent="0.3">
      <c r="A2" s="2" t="s">
        <v>115</v>
      </c>
      <c r="B2" s="2" t="s">
        <v>116</v>
      </c>
      <c r="C2" s="2" t="s">
        <v>117</v>
      </c>
      <c r="D2" s="2" t="s">
        <v>118</v>
      </c>
      <c r="F2" s="30" t="s">
        <v>119</v>
      </c>
      <c r="G2" s="29" t="s">
        <v>120</v>
      </c>
      <c r="I2" s="2" t="s">
        <v>121</v>
      </c>
      <c r="J2" s="2" t="s">
        <v>122</v>
      </c>
      <c r="K2" s="2" t="s">
        <v>123</v>
      </c>
      <c r="L2" s="2" t="s">
        <v>124</v>
      </c>
      <c r="M2" s="2" t="s">
        <v>125</v>
      </c>
      <c r="N2" s="2" t="s">
        <v>126</v>
      </c>
      <c r="P2" s="30" t="s">
        <v>127</v>
      </c>
      <c r="Q2" s="30" t="s">
        <v>128</v>
      </c>
      <c r="R2" s="30" t="s">
        <v>129</v>
      </c>
      <c r="S2" s="30" t="s">
        <v>130</v>
      </c>
      <c r="T2" s="30" t="s">
        <v>131</v>
      </c>
      <c r="U2" s="30" t="s">
        <v>122</v>
      </c>
    </row>
    <row r="3" spans="1:21" ht="16.5" thickTop="1" thickBot="1" x14ac:dyDescent="0.3">
      <c r="A3" s="2" t="s">
        <v>5</v>
      </c>
      <c r="B3" s="2" t="s">
        <v>132</v>
      </c>
      <c r="C3" s="2" t="b">
        <v>0</v>
      </c>
      <c r="D3" s="2" t="s">
        <v>133</v>
      </c>
      <c r="F3" s="111" t="s">
        <v>134</v>
      </c>
      <c r="G3" s="109">
        <v>266996</v>
      </c>
      <c r="I3" t="s">
        <v>135</v>
      </c>
      <c r="J3" s="111" t="s">
        <v>136</v>
      </c>
      <c r="K3" s="111" t="str">
        <f>$F$3</f>
        <v>10fd8ef4-683e-e911-811a-005056b57459</v>
      </c>
      <c r="L3" s="111" t="str">
        <f t="shared" ref="L3:L12" si="0">INDEX($A$3:$B$19,MATCH(N3,$A$3:$A$19,0),2)</f>
        <v>a98d79a1-4f4a-42e5-ac28-0773387b3dfe</v>
      </c>
      <c r="M3" s="111" t="s">
        <v>137</v>
      </c>
      <c r="N3" s="111" t="s">
        <v>5</v>
      </c>
      <c r="P3" s="111" t="s">
        <v>138</v>
      </c>
      <c r="Q3" s="111" t="s">
        <v>137</v>
      </c>
      <c r="R3" s="111" t="s">
        <v>139</v>
      </c>
      <c r="S3" s="111" t="str">
        <f>INDEX($I$3:$M$25,MATCH(P3,$M$3:M$25,0),1)</f>
        <v>81bc6d60-d557-4ac7-9e59-d8405b810ead</v>
      </c>
      <c r="T3" s="111" t="s">
        <v>140</v>
      </c>
      <c r="U3" s="111" t="s">
        <v>141</v>
      </c>
    </row>
    <row r="4" spans="1:21" ht="16.5" thickTop="1" thickBot="1" x14ac:dyDescent="0.3">
      <c r="A4" s="2" t="s">
        <v>8</v>
      </c>
      <c r="B4" s="2" t="s">
        <v>142</v>
      </c>
      <c r="C4" s="2" t="b">
        <v>0</v>
      </c>
      <c r="D4" s="2" t="s">
        <v>132</v>
      </c>
      <c r="I4" t="s">
        <v>143</v>
      </c>
      <c r="J4" s="111" t="s">
        <v>136</v>
      </c>
      <c r="K4" s="111" t="str">
        <f>$F$3</f>
        <v>10fd8ef4-683e-e911-811a-005056b57459</v>
      </c>
      <c r="L4" s="111" t="str">
        <f t="shared" si="0"/>
        <v>a98d79a1-4f4a-42e5-ac28-0773387b3dfe</v>
      </c>
      <c r="M4" s="111" t="s">
        <v>144</v>
      </c>
      <c r="N4" s="111" t="s">
        <v>5</v>
      </c>
      <c r="P4" s="111" t="s">
        <v>145</v>
      </c>
      <c r="Q4" s="111" t="s">
        <v>144</v>
      </c>
      <c r="R4" s="111" t="s">
        <v>146</v>
      </c>
      <c r="S4" s="111" t="str">
        <f>INDEX($I$3:$M$25,MATCH(P4,$M$3:M$25,0),1)</f>
        <v>125170bc-3b4e-40e5-a4eb-132f3e0535a8</v>
      </c>
      <c r="T4" s="111" t="s">
        <v>147</v>
      </c>
      <c r="U4" s="111" t="s">
        <v>141</v>
      </c>
    </row>
    <row r="5" spans="1:21" ht="16.5" thickTop="1" thickBot="1" x14ac:dyDescent="0.3">
      <c r="A5" s="2" t="s">
        <v>13</v>
      </c>
      <c r="B5" s="2" t="s">
        <v>148</v>
      </c>
      <c r="C5" s="2" t="b">
        <v>1</v>
      </c>
      <c r="D5" s="2" t="s">
        <v>142</v>
      </c>
      <c r="I5" t="s">
        <v>149</v>
      </c>
      <c r="J5" s="111" t="s">
        <v>136</v>
      </c>
      <c r="K5" s="111" t="str">
        <f>$F$3</f>
        <v>10fd8ef4-683e-e911-811a-005056b57459</v>
      </c>
      <c r="L5" s="111" t="str">
        <f t="shared" si="0"/>
        <v>a98d79a1-4f4a-42e5-ac28-0773387b3dfe</v>
      </c>
      <c r="M5" s="111" t="s">
        <v>150</v>
      </c>
      <c r="N5" s="111" t="s">
        <v>5</v>
      </c>
      <c r="P5" s="111" t="s">
        <v>151</v>
      </c>
      <c r="Q5" s="111" t="s">
        <v>144</v>
      </c>
      <c r="R5" s="111" t="s">
        <v>152</v>
      </c>
      <c r="S5" s="111" t="str">
        <f>INDEX($I$3:$M$25,MATCH(P5,$M$3:M$25,0),1)</f>
        <v>5e2fdb7a-c9fa-4add-86ee-4491a3200a40</v>
      </c>
      <c r="T5" s="111" t="s">
        <v>153</v>
      </c>
      <c r="U5" s="111" t="s">
        <v>141</v>
      </c>
    </row>
    <row r="6" spans="1:21" ht="16.5" thickTop="1" thickBot="1" x14ac:dyDescent="0.3">
      <c r="A6" s="2" t="s">
        <v>154</v>
      </c>
      <c r="B6" s="2" t="s">
        <v>155</v>
      </c>
      <c r="C6" s="2" t="b">
        <v>0</v>
      </c>
      <c r="D6" s="2" t="s">
        <v>148</v>
      </c>
      <c r="I6" t="s">
        <v>156</v>
      </c>
      <c r="J6" s="111" t="s">
        <v>136</v>
      </c>
      <c r="K6" s="111" t="str">
        <f>$F$3</f>
        <v>10fd8ef4-683e-e911-811a-005056b57459</v>
      </c>
      <c r="L6" s="111" t="str">
        <f t="shared" si="0"/>
        <v>a98d79a1-4f4a-42e5-ac28-0773387b3dfe</v>
      </c>
      <c r="M6" s="111" t="s">
        <v>157</v>
      </c>
      <c r="N6" s="111" t="s">
        <v>5</v>
      </c>
      <c r="P6" s="111" t="s">
        <v>158</v>
      </c>
      <c r="Q6" s="111" t="s">
        <v>144</v>
      </c>
      <c r="R6" s="111" t="s">
        <v>159</v>
      </c>
      <c r="S6" s="111" t="str">
        <f>INDEX($I$3:$M$25,MATCH(P6,$M$3:M$25,0),1)</f>
        <v>24787616-585f-4238-8b53-0cc1e5a15ccc</v>
      </c>
      <c r="T6" s="111" t="s">
        <v>160</v>
      </c>
      <c r="U6" s="111" t="s">
        <v>141</v>
      </c>
    </row>
    <row r="7" spans="1:21" ht="16.5" thickTop="1" thickBot="1" x14ac:dyDescent="0.3">
      <c r="A7" s="2" t="s">
        <v>161</v>
      </c>
      <c r="B7" s="2" t="s">
        <v>162</v>
      </c>
      <c r="C7" s="2" t="b">
        <v>1</v>
      </c>
      <c r="D7" s="2" t="s">
        <v>142</v>
      </c>
      <c r="I7" s="111" t="s">
        <v>163</v>
      </c>
      <c r="J7" s="111" t="s">
        <v>136</v>
      </c>
      <c r="K7" s="111" t="str">
        <f t="shared" ref="K7:K12" si="1">$F$3</f>
        <v>10fd8ef4-683e-e911-811a-005056b57459</v>
      </c>
      <c r="L7" s="111" t="str">
        <f t="shared" si="0"/>
        <v>dbeac84d-9235-47fb-ae08-c8d47e00f253</v>
      </c>
      <c r="M7" s="111" t="s">
        <v>138</v>
      </c>
      <c r="N7" s="111" t="s">
        <v>8</v>
      </c>
      <c r="P7" s="111" t="s">
        <v>164</v>
      </c>
      <c r="Q7" s="111" t="s">
        <v>150</v>
      </c>
      <c r="R7" s="111" t="s">
        <v>165</v>
      </c>
      <c r="S7" s="111" t="str">
        <f>INDEX($I$3:$M$25,MATCH(P7,$M$3:M$25,0),1)</f>
        <v>5772c0d6-774a-41b3-8fb7-f39a3b5b2fdd</v>
      </c>
      <c r="T7" s="111" t="s">
        <v>166</v>
      </c>
      <c r="U7" s="111" t="s">
        <v>141</v>
      </c>
    </row>
    <row r="8" spans="1:21" ht="16.5" thickTop="1" thickBot="1" x14ac:dyDescent="0.3">
      <c r="A8" s="2" t="s">
        <v>167</v>
      </c>
      <c r="B8" s="2" t="s">
        <v>168</v>
      </c>
      <c r="C8" s="2" t="b">
        <v>0</v>
      </c>
      <c r="D8" s="2" t="s">
        <v>162</v>
      </c>
      <c r="I8" s="111" t="s">
        <v>169</v>
      </c>
      <c r="J8" s="111" t="s">
        <v>136</v>
      </c>
      <c r="K8" s="111" t="str">
        <f t="shared" si="1"/>
        <v>10fd8ef4-683e-e911-811a-005056b57459</v>
      </c>
      <c r="L8" s="111" t="str">
        <f t="shared" si="0"/>
        <v>dbeac84d-9235-47fb-ae08-c8d47e00f253</v>
      </c>
      <c r="M8" s="111" t="s">
        <v>145</v>
      </c>
      <c r="N8" s="111" t="s">
        <v>8</v>
      </c>
      <c r="P8" s="111" t="s">
        <v>170</v>
      </c>
      <c r="Q8" s="111" t="s">
        <v>157</v>
      </c>
      <c r="R8" s="111" t="s">
        <v>171</v>
      </c>
      <c r="S8" s="111" t="str">
        <f>INDEX($I$3:$M$25,MATCH(P8,$M$3:M$25,0),1)</f>
        <v>991ba167-7b32-4c1e-8f14-cf7b16c92446</v>
      </c>
      <c r="T8" s="111" t="s">
        <v>172</v>
      </c>
      <c r="U8" s="111" t="s">
        <v>141</v>
      </c>
    </row>
    <row r="9" spans="1:21" ht="16.5" thickTop="1" thickBot="1" x14ac:dyDescent="0.3">
      <c r="A9" s="2" t="s">
        <v>173</v>
      </c>
      <c r="B9" s="2" t="s">
        <v>174</v>
      </c>
      <c r="C9" s="2" t="b">
        <v>1</v>
      </c>
      <c r="D9" s="2" t="s">
        <v>142</v>
      </c>
      <c r="I9" s="111" t="s">
        <v>175</v>
      </c>
      <c r="J9" s="111" t="s">
        <v>136</v>
      </c>
      <c r="K9" s="111" t="str">
        <f t="shared" si="1"/>
        <v>10fd8ef4-683e-e911-811a-005056b57459</v>
      </c>
      <c r="L9" s="111" t="str">
        <f t="shared" si="0"/>
        <v>dbeac84d-9235-47fb-ae08-c8d47e00f253</v>
      </c>
      <c r="M9" s="111" t="s">
        <v>151</v>
      </c>
      <c r="N9" s="111" t="s">
        <v>8</v>
      </c>
    </row>
    <row r="10" spans="1:21" ht="16.5" thickTop="1" thickBot="1" x14ac:dyDescent="0.3">
      <c r="A10" s="2" t="s">
        <v>176</v>
      </c>
      <c r="B10" s="2" t="s">
        <v>177</v>
      </c>
      <c r="C10" s="2" t="b">
        <v>0</v>
      </c>
      <c r="D10" s="2" t="s">
        <v>174</v>
      </c>
      <c r="I10" s="111" t="s">
        <v>178</v>
      </c>
      <c r="J10" s="111" t="s">
        <v>136</v>
      </c>
      <c r="K10" s="111" t="str">
        <f t="shared" si="1"/>
        <v>10fd8ef4-683e-e911-811a-005056b57459</v>
      </c>
      <c r="L10" s="111" t="str">
        <f t="shared" si="0"/>
        <v>dbeac84d-9235-47fb-ae08-c8d47e00f253</v>
      </c>
      <c r="M10" s="111" t="s">
        <v>158</v>
      </c>
      <c r="N10" s="111" t="s">
        <v>8</v>
      </c>
    </row>
    <row r="11" spans="1:21" ht="16.5" thickTop="1" thickBot="1" x14ac:dyDescent="0.3">
      <c r="A11" s="2" t="s">
        <v>179</v>
      </c>
      <c r="B11" s="2" t="s">
        <v>180</v>
      </c>
      <c r="C11" s="2" t="b">
        <v>1</v>
      </c>
      <c r="D11" s="2" t="s">
        <v>142</v>
      </c>
      <c r="I11" s="111" t="s">
        <v>181</v>
      </c>
      <c r="J11" s="111" t="s">
        <v>136</v>
      </c>
      <c r="K11" s="111" t="str">
        <f t="shared" si="1"/>
        <v>10fd8ef4-683e-e911-811a-005056b57459</v>
      </c>
      <c r="L11" s="111" t="str">
        <f t="shared" si="0"/>
        <v>dbeac84d-9235-47fb-ae08-c8d47e00f253</v>
      </c>
      <c r="M11" s="111" t="s">
        <v>164</v>
      </c>
      <c r="N11" s="111" t="s">
        <v>8</v>
      </c>
    </row>
    <row r="12" spans="1:21" ht="16.5" thickTop="1" thickBot="1" x14ac:dyDescent="0.3">
      <c r="A12" s="2" t="s">
        <v>182</v>
      </c>
      <c r="B12" s="2" t="s">
        <v>183</v>
      </c>
      <c r="C12" s="2" t="b">
        <v>1</v>
      </c>
      <c r="D12" s="2" t="s">
        <v>177</v>
      </c>
      <c r="I12" s="36" t="s">
        <v>184</v>
      </c>
      <c r="J12" s="111" t="s">
        <v>136</v>
      </c>
      <c r="K12" s="111" t="str">
        <f t="shared" si="1"/>
        <v>10fd8ef4-683e-e911-811a-005056b57459</v>
      </c>
      <c r="L12" s="111" t="str">
        <f t="shared" si="0"/>
        <v>dbeac84d-9235-47fb-ae08-c8d47e00f253</v>
      </c>
      <c r="M12" s="111" t="s">
        <v>170</v>
      </c>
      <c r="N12" s="111" t="s">
        <v>8</v>
      </c>
    </row>
    <row r="13" spans="1:21" ht="16.5" thickTop="1" thickBot="1" x14ac:dyDescent="0.3">
      <c r="A13" s="2"/>
      <c r="B13" s="2"/>
      <c r="C13" s="2"/>
      <c r="D13" s="2"/>
    </row>
    <row r="14" spans="1:21" ht="16.5" thickTop="1" thickBot="1" x14ac:dyDescent="0.3">
      <c r="A14" s="2"/>
      <c r="B14" s="2"/>
      <c r="C14" s="2"/>
      <c r="D14" s="2"/>
    </row>
    <row r="15" spans="1:21" ht="16.5" thickTop="1" thickBot="1" x14ac:dyDescent="0.3">
      <c r="A15" s="2"/>
      <c r="B15" s="2"/>
      <c r="C15" s="2"/>
      <c r="D15" s="2"/>
    </row>
    <row r="16" spans="1:21" ht="16.5" thickTop="1" thickBot="1" x14ac:dyDescent="0.3">
      <c r="A16" s="2"/>
      <c r="B16" s="2"/>
      <c r="C16" s="2"/>
      <c r="D16" s="2"/>
    </row>
    <row r="17" spans="1:4" ht="16.5" thickTop="1" thickBot="1" x14ac:dyDescent="0.3">
      <c r="A17" s="2"/>
      <c r="B17" s="2"/>
      <c r="C17" s="2"/>
      <c r="D17" s="2"/>
    </row>
    <row r="18" spans="1:4" ht="16.5" thickTop="1" thickBot="1" x14ac:dyDescent="0.3">
      <c r="A18" s="2"/>
      <c r="B18" s="2"/>
      <c r="C18" s="2"/>
      <c r="D18" s="2"/>
    </row>
    <row r="19" spans="1:4" ht="16.5" thickTop="1" thickBot="1" x14ac:dyDescent="0.3">
      <c r="A19" s="2"/>
      <c r="B19" s="2"/>
      <c r="C19" s="2"/>
      <c r="D19" s="2"/>
    </row>
    <row r="20" spans="1:4" ht="16.5" thickTop="1" thickBot="1" x14ac:dyDescent="0.3">
      <c r="A20" s="2"/>
      <c r="B20" s="2"/>
      <c r="C20" s="2"/>
      <c r="D20" s="2"/>
    </row>
    <row r="21" spans="1:4" ht="16.5" thickTop="1" thickBot="1" x14ac:dyDescent="0.3">
      <c r="A21" s="2"/>
      <c r="B21" s="2"/>
      <c r="C21" s="2"/>
      <c r="D21" s="2"/>
    </row>
    <row r="22" spans="1:4" ht="16.5" thickTop="1" thickBot="1" x14ac:dyDescent="0.3">
      <c r="A22" s="2"/>
      <c r="B22" s="2"/>
      <c r="C22" s="2"/>
      <c r="D22" s="2"/>
    </row>
    <row r="23" spans="1:4" ht="15.75" thickTop="1" x14ac:dyDescent="0.25"/>
  </sheetData>
  <phoneticPr fontId="1" type="noConversion"/>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theme="5"/>
  </sheetPr>
  <dimension ref="A1:AR290"/>
  <sheetViews>
    <sheetView zoomScaleNormal="100" workbookViewId="0">
      <selection activeCell="D7" sqref="D7"/>
    </sheetView>
  </sheetViews>
  <sheetFormatPr defaultColWidth="10.7109375" defaultRowHeight="15" x14ac:dyDescent="0.25"/>
  <cols>
    <col min="1" max="1" width="19" customWidth="1"/>
    <col min="2" max="5" width="16.28515625" customWidth="1"/>
    <col min="6" max="6" width="19.42578125" customWidth="1"/>
    <col min="7" max="7" width="27.28515625" customWidth="1"/>
    <col min="8" max="8" width="8.7109375" customWidth="1"/>
    <col min="9" max="9" width="7" customWidth="1"/>
    <col min="10" max="10" width="20.42578125" customWidth="1"/>
    <col min="11" max="12" width="10.7109375" customWidth="1"/>
    <col min="13" max="13" width="24.42578125" customWidth="1"/>
    <col min="14" max="14" width="19" customWidth="1"/>
    <col min="15" max="16" width="10.7109375" customWidth="1"/>
    <col min="17" max="17" width="45.7109375" customWidth="1"/>
    <col min="18" max="39" width="10.7109375" hidden="1" customWidth="1"/>
    <col min="40" max="40" width="25.42578125" customWidth="1"/>
    <col min="41" max="41" width="10.7109375" customWidth="1"/>
    <col min="43" max="43" width="0" hidden="1" customWidth="1"/>
  </cols>
  <sheetData>
    <row r="1" spans="1:44" s="108" customFormat="1" ht="171" thickTop="1" thickBot="1" x14ac:dyDescent="0.3">
      <c r="A1" s="108" t="s">
        <v>185</v>
      </c>
      <c r="B1" s="108" t="s">
        <v>186</v>
      </c>
      <c r="C1" s="108" t="s">
        <v>187</v>
      </c>
      <c r="D1" s="108" t="s">
        <v>121</v>
      </c>
      <c r="E1" s="108" t="s">
        <v>188</v>
      </c>
      <c r="F1" s="108" t="s">
        <v>136</v>
      </c>
      <c r="G1" s="108" t="s">
        <v>189</v>
      </c>
      <c r="H1" s="108" t="s">
        <v>190</v>
      </c>
      <c r="I1" s="108" t="s">
        <v>191</v>
      </c>
      <c r="J1" s="108" t="s">
        <v>192</v>
      </c>
      <c r="K1" s="108" t="s">
        <v>193</v>
      </c>
      <c r="L1" s="108" t="s">
        <v>194</v>
      </c>
      <c r="M1" s="108" t="s">
        <v>195</v>
      </c>
      <c r="N1" s="108" t="s">
        <v>196</v>
      </c>
      <c r="O1" s="108" t="s">
        <v>197</v>
      </c>
      <c r="P1" s="108" t="s">
        <v>198</v>
      </c>
      <c r="Q1" s="108" t="s">
        <v>199</v>
      </c>
      <c r="R1" s="110" t="s">
        <v>200</v>
      </c>
      <c r="S1" s="110" t="s">
        <v>201</v>
      </c>
      <c r="T1" s="110" t="s">
        <v>202</v>
      </c>
      <c r="U1" s="110" t="s">
        <v>203</v>
      </c>
      <c r="V1" s="110" t="s">
        <v>203</v>
      </c>
      <c r="W1" s="110" t="s">
        <v>204</v>
      </c>
      <c r="X1" s="110" t="s">
        <v>205</v>
      </c>
      <c r="Y1" s="110" t="s">
        <v>206</v>
      </c>
      <c r="Z1" s="110" t="s">
        <v>202</v>
      </c>
      <c r="AA1" s="110" t="s">
        <v>207</v>
      </c>
      <c r="AB1" s="110" t="s">
        <v>208</v>
      </c>
      <c r="AC1" s="110" t="s">
        <v>209</v>
      </c>
      <c r="AD1" s="108" t="s">
        <v>210</v>
      </c>
      <c r="AE1" s="108" t="s">
        <v>211</v>
      </c>
      <c r="AF1" s="108" t="s">
        <v>212</v>
      </c>
      <c r="AG1" s="108" t="s">
        <v>213</v>
      </c>
      <c r="AH1" s="108" t="s">
        <v>214</v>
      </c>
      <c r="AI1" s="108" t="s">
        <v>215</v>
      </c>
      <c r="AJ1" s="108" t="s">
        <v>216</v>
      </c>
      <c r="AK1" s="108" t="s">
        <v>217</v>
      </c>
      <c r="AL1" s="108" t="s">
        <v>217</v>
      </c>
      <c r="AM1" s="108" t="s">
        <v>217</v>
      </c>
      <c r="AN1" s="108" t="s">
        <v>218</v>
      </c>
      <c r="AO1" s="108" t="s">
        <v>219</v>
      </c>
      <c r="AP1" s="108" t="s">
        <v>218</v>
      </c>
      <c r="AR1" s="108" t="s">
        <v>219</v>
      </c>
    </row>
    <row r="2" spans="1:44" s="118" customFormat="1" ht="15.75" thickTop="1" x14ac:dyDescent="0.25">
      <c r="A2" s="118" t="s">
        <v>133</v>
      </c>
      <c r="B2" s="118" t="s">
        <v>133</v>
      </c>
      <c r="C2" s="114" t="s">
        <v>133</v>
      </c>
      <c r="D2" s="114" t="str">
        <f>INDEX(assets!$I$3:$M$25,MATCH(parameters!F2,assets!$M$3:$M$25,0),1)</f>
        <v>81bc6d60-d557-4ac7-9e59-d8405b810ead</v>
      </c>
      <c r="E2" s="118" t="str">
        <f>INDEX(assets!$L$3:$N$25,MATCH(parameters!F2,assets!$M$3:$M$25,0),1)</f>
        <v>dbeac84d-9235-47fb-ae08-c8d47e00f253</v>
      </c>
      <c r="F2" s="119" t="s">
        <v>138</v>
      </c>
      <c r="G2" s="118" t="s">
        <v>220</v>
      </c>
      <c r="H2" s="118" t="s">
        <v>221</v>
      </c>
      <c r="I2" s="120" t="str">
        <f>INDEX('CSVs pars nodes and edges'!A:C,MATCH(parameters!G2,'CSVs pars nodes and edges'!B:B,0),1)</f>
        <v>26481bfb-9602-4606-9b82-daa6282c42c3</v>
      </c>
      <c r="J2" s="121" t="s">
        <v>222</v>
      </c>
      <c r="K2" s="118" t="str">
        <f>INDEX('CSVs pars nodes and edges'!A:C,MATCH(parameters!G2,'CSVs pars nodes and edges'!B:B,0),3)</f>
        <v>string</v>
      </c>
      <c r="M2" s="118" t="str">
        <f>INDEX('CSVs pars nodes and edges'!H:I,MATCH(I2,'CSVs pars nodes and edges'!I:I,0),1)</f>
        <v>18738014-6daa-4122-912c-d3e5d714f369</v>
      </c>
      <c r="N2" s="118" t="s">
        <v>34</v>
      </c>
      <c r="O2" s="118" t="str">
        <f>INDEX('CSVs pars nodes and edges'!$CL$3:$CN$13,MATCH(parameters!N2,'CSVs pars nodes and edges'!$CM$3:$CM$13,0),1)</f>
        <v>1e8b4c35-8808-4168-846e-8791d0c7b633</v>
      </c>
      <c r="P2" s="119" t="str">
        <f>INDEX('CSVs pars nodes and edges'!BY:CA,MATCH(parameters!Q2,'CSVs pars nodes and edges'!CA:CA,0),1)</f>
        <v>370056e9-6f36-4b3e-8b31-a3b1f9a6223b</v>
      </c>
      <c r="Q2" s="118" t="s">
        <v>223</v>
      </c>
      <c r="S2" s="120"/>
      <c r="T2" s="120" t="e">
        <f>IF(S2="null","",INDEX('CSVs par sets'!$X$3:$Y$50,MATCH(parameters!S2,'CSVs par sets'!$Y$3:$Y$50,0),1))</f>
        <v>#N/A</v>
      </c>
      <c r="U2" s="120" t="e">
        <f>IF(T2="","null",INDEX('CSVs par sets'!$AG$3:$AH$50,MATCH(T2,'CSVs par sets'!$AH$3:$AH$50,0),1))</f>
        <v>#N/A</v>
      </c>
      <c r="V2" s="120" t="e">
        <f>IF(T2="","null",INDEX('CSVs par sets'!$AG$3:$AH$10,MATCH(T2,'CSVs par sets'!$AH$3:$AH$10,0),1))</f>
        <v>#N/A</v>
      </c>
      <c r="Y2" s="120"/>
      <c r="Z2" s="120" t="e">
        <f>IF(Y2="null","",INDEX('CSVs par sets'!$X$3:$Y$12,MATCH(parameters!Y2,'CSVs par sets'!$Y$3:$Y$12,0),1))</f>
        <v>#N/A</v>
      </c>
      <c r="AA2" s="120" t="e">
        <f>IF(Z2="","null",INDEX('CSVs par sets'!$AG$3:$AH$12,MATCH(Z2,'CSVs par sets'!$AH$3:$AH$12,0),1))</f>
        <v>#N/A</v>
      </c>
      <c r="AB2" s="120"/>
      <c r="AC2" s="120"/>
      <c r="AD2" s="119" t="e">
        <f>IF(AC2="null","",INDEX('CSVs par sets'!$X$3:$Y$13,MATCH(parameters!AC2,'CSVs par sets'!$Y$3:$Y$13,0),1))</f>
        <v>#N/A</v>
      </c>
      <c r="AE2" s="119" t="e">
        <f>IF(AD2="","null",INDEX('CSVs par sets'!$AG$3:$AH$12,MATCH(AD2,'CSVs par sets'!$AH$3:$AH$12,0),1))</f>
        <v>#N/A</v>
      </c>
      <c r="AF2" s="122" t="e">
        <f t="shared" ref="AF2:AF31" si="0">U2&amp;";"&amp;AA2&amp;";"&amp;AE2</f>
        <v>#N/A</v>
      </c>
      <c r="AG2" s="118" t="s">
        <v>224</v>
      </c>
      <c r="AH2" s="119">
        <f t="shared" ref="AH2:AH31" si="1">W2</f>
        <v>0</v>
      </c>
      <c r="AI2" s="118" t="s">
        <v>133</v>
      </c>
      <c r="AJ2" s="118" t="s">
        <v>133</v>
      </c>
      <c r="AK2" s="118" t="s">
        <v>133</v>
      </c>
      <c r="AL2" s="118" t="s">
        <v>133</v>
      </c>
      <c r="AM2" s="118" t="s">
        <v>133</v>
      </c>
      <c r="AN2" s="118" t="s">
        <v>225</v>
      </c>
      <c r="AO2" s="118" t="str">
        <f>INDEX('CSVs pars nodes and edges'!$CP$3:$CQ$100,MATCH(parameters!AN2,'CSVs pars nodes and edges'!$CQ$3:$CQ$5100,0),1)</f>
        <v>1e08965a-f116-4a6d-8bba-74290edc8c0a</v>
      </c>
      <c r="AP2" s="118" t="s">
        <v>133</v>
      </c>
      <c r="AQ2" s="114" t="s">
        <v>226</v>
      </c>
      <c r="AR2" s="118" t="str">
        <f>INDEX('CSVs pars nodes and edges'!$CP$3:$CQ$100,MATCH(AP2,'CSVs pars nodes and edges'!$CQ$3:$CQ$5100,0),1)</f>
        <v>null</v>
      </c>
    </row>
    <row r="3" spans="1:44" s="118" customFormat="1" hidden="1" x14ac:dyDescent="0.25">
      <c r="A3" s="118" t="s">
        <v>133</v>
      </c>
      <c r="B3" s="118" t="s">
        <v>133</v>
      </c>
      <c r="C3" s="114" t="s">
        <v>133</v>
      </c>
      <c r="D3" s="114" t="str">
        <f>INDEX(assets!$I$3:$M$25,MATCH(parameters!F3,assets!$M$3:$M$25,0),1)</f>
        <v>81bc6d60-d557-4ac7-9e59-d8405b810ead</v>
      </c>
      <c r="E3" s="118" t="str">
        <f>INDEX(assets!$L$3:$N$25,MATCH(parameters!F3,assets!$M$3:$M$25,0),1)</f>
        <v>dbeac84d-9235-47fb-ae08-c8d47e00f253</v>
      </c>
      <c r="F3" s="119" t="s">
        <v>138</v>
      </c>
      <c r="G3" s="118" t="s">
        <v>227</v>
      </c>
      <c r="H3" s="118" t="s">
        <v>228</v>
      </c>
      <c r="I3" s="120" t="str">
        <f>INDEX('CSVs pars nodes and edges'!A:C,MATCH(parameters!G3,'CSVs pars nodes and edges'!B:B,0),1)</f>
        <v>8cb2aab9-da67-4671-963f-221979bd6f72</v>
      </c>
      <c r="J3" s="121">
        <v>3</v>
      </c>
      <c r="K3" s="118" t="str">
        <f>INDEX('CSVs pars nodes and edges'!A:C,MATCH(parameters!G3,'CSVs pars nodes and edges'!B:B,0),3)</f>
        <v>number</v>
      </c>
      <c r="M3" s="118" t="str">
        <f>INDEX('CSVs pars nodes and edges'!H:I,MATCH(I3,'CSVs pars nodes and edges'!I:I,0),1)</f>
        <v>8e97e911-4624-41b3-8775-4c3ca14076a9</v>
      </c>
      <c r="N3" s="118" t="s">
        <v>34</v>
      </c>
      <c r="O3" s="118" t="str">
        <f>INDEX('CSVs pars nodes and edges'!$CL$3:$CN$13,MATCH(parameters!N3,'CSVs pars nodes and edges'!$CM$3:$CM$13,0),1)</f>
        <v>1e8b4c35-8808-4168-846e-8791d0c7b633</v>
      </c>
      <c r="P3" s="119" t="str">
        <f>INDEX('CSVs pars nodes and edges'!BY:CA,MATCH(parameters!Q3,'CSVs pars nodes and edges'!CA:CA,0),1)</f>
        <v>3dc8a340-3ce2-4319-a396-2cd81cb9fc7f</v>
      </c>
      <c r="Q3" s="118" t="s">
        <v>229</v>
      </c>
      <c r="S3" s="120"/>
      <c r="T3" s="120" t="e">
        <f>IF(S3="null","",INDEX('CSVs par sets'!$X$3:$Y$50,MATCH(parameters!S3,'CSVs par sets'!$Y$3:$Y$50,0),1))</f>
        <v>#N/A</v>
      </c>
      <c r="U3" s="120" t="e">
        <f>IF(T3="","null",INDEX('CSVs par sets'!$AG$3:$AH$50,MATCH(T3,'CSVs par sets'!$AH$3:$AH$50,0),1))</f>
        <v>#N/A</v>
      </c>
      <c r="V3" s="120" t="e">
        <f>IF(T3="","null",INDEX('CSVs par sets'!$AG$3:$AH$10,MATCH(T3,'CSVs par sets'!$AH$3:$AH$10,0),1))</f>
        <v>#N/A</v>
      </c>
      <c r="Y3" s="120"/>
      <c r="Z3" s="120" t="e">
        <f>IF(Y3="null","",INDEX('CSVs par sets'!$X$3:$Y$12,MATCH(parameters!Y3,'CSVs par sets'!$Y$3:$Y$12,0),1))</f>
        <v>#N/A</v>
      </c>
      <c r="AA3" s="120" t="e">
        <f>IF(Z3="","null",INDEX('CSVs par sets'!$AG$3:$AH$12,MATCH(Z3,'CSVs par sets'!$AH$3:$AH$12,0),1))</f>
        <v>#N/A</v>
      </c>
      <c r="AB3" s="120"/>
      <c r="AC3" s="120"/>
      <c r="AD3" s="119" t="e">
        <f>IF(AC3="null","",INDEX('CSVs par sets'!$X$3:$Y$13,MATCH(parameters!AC3,'CSVs par sets'!$Y$3:$Y$13,0),1))</f>
        <v>#N/A</v>
      </c>
      <c r="AE3" s="119" t="e">
        <f>IF(AD3="","null",INDEX('CSVs par sets'!$AG$3:$AH$12,MATCH(AD3,'CSVs par sets'!$AH$3:$AH$12,0),1))</f>
        <v>#N/A</v>
      </c>
      <c r="AF3" s="119" t="e">
        <f t="shared" si="0"/>
        <v>#N/A</v>
      </c>
      <c r="AG3" s="118" t="s">
        <v>230</v>
      </c>
      <c r="AH3" s="119">
        <f t="shared" si="1"/>
        <v>0</v>
      </c>
      <c r="AI3" s="118" t="s">
        <v>133</v>
      </c>
      <c r="AJ3" s="118" t="s">
        <v>133</v>
      </c>
      <c r="AK3" s="118" t="s">
        <v>133</v>
      </c>
      <c r="AL3" s="118" t="s">
        <v>133</v>
      </c>
      <c r="AM3" s="118" t="s">
        <v>133</v>
      </c>
      <c r="AN3" s="118" t="s">
        <v>231</v>
      </c>
      <c r="AO3" s="118" t="str">
        <f>INDEX('CSVs pars nodes and edges'!$CP$3:$CQ$100,MATCH(parameters!AN3,'CSVs pars nodes and edges'!$CQ$3:$CQ$5100,0),1)</f>
        <v>342781ef-92cc-40ee-b936-71ee1118810d</v>
      </c>
      <c r="AP3" s="118" t="s">
        <v>133</v>
      </c>
      <c r="AQ3" s="114" t="s">
        <v>226</v>
      </c>
      <c r="AR3" s="118" t="str">
        <f>INDEX('CSVs pars nodes and edges'!$CP$3:$CQ$100,MATCH(AP3,'CSVs pars nodes and edges'!$CQ$3:$CQ$5100,0),1)</f>
        <v>null</v>
      </c>
    </row>
    <row r="4" spans="1:44" s="118" customFormat="1" ht="14.65" customHeight="1" x14ac:dyDescent="0.25">
      <c r="A4" s="118" t="s">
        <v>133</v>
      </c>
      <c r="B4" s="118" t="s">
        <v>133</v>
      </c>
      <c r="C4" s="114" t="s">
        <v>133</v>
      </c>
      <c r="D4" s="114" t="str">
        <f>INDEX(assets!$I$3:$M$25,MATCH(parameters!F4,assets!$M$3:$M$25,0),1)</f>
        <v>81bc6d60-d557-4ac7-9e59-d8405b810ead</v>
      </c>
      <c r="E4" s="118" t="str">
        <f>INDEX(assets!$L$3:$N$25,MATCH(parameters!F4,assets!$M$3:$M$25,0),1)</f>
        <v>dbeac84d-9235-47fb-ae08-c8d47e00f253</v>
      </c>
      <c r="F4" s="119" t="s">
        <v>138</v>
      </c>
      <c r="G4" s="118" t="s">
        <v>232</v>
      </c>
      <c r="H4" s="118" t="s">
        <v>233</v>
      </c>
      <c r="I4" s="120" t="str">
        <f>INDEX('CSVs pars nodes and edges'!A:C,MATCH(parameters!G4,'CSVs pars nodes and edges'!B:B,0),1)</f>
        <v>c3963970-68ff-4687-804f-c56e4793c21b</v>
      </c>
      <c r="J4" s="121" t="s">
        <v>234</v>
      </c>
      <c r="K4" s="118" t="str">
        <f>INDEX('CSVs pars nodes and edges'!A:C,MATCH(parameters!G4,'CSVs pars nodes and edges'!B:B,0),3)</f>
        <v>string</v>
      </c>
      <c r="M4" s="118" t="str">
        <f>INDEX('CSVs pars nodes and edges'!H:I,MATCH(I4,'CSVs pars nodes and edges'!I:I,0),1)</f>
        <v>305c1567-1c1b-4b74-957c-431db512fcda</v>
      </c>
      <c r="N4" s="118" t="s">
        <v>103</v>
      </c>
      <c r="O4" s="118" t="str">
        <f>INDEX('CSVs pars nodes and edges'!$CL$3:$CN$13,MATCH(parameters!N4,'CSVs pars nodes and edges'!$CM$3:$CM$13,0),1)</f>
        <v>e674c901-5844-4d64-8830-2933c14a4854</v>
      </c>
      <c r="P4" s="119" t="str">
        <f>INDEX('CSVs pars nodes and edges'!BY:CA,MATCH(parameters!Q4,'CSVs pars nodes and edges'!CA:CA,0),1)</f>
        <v>39eac0b4-4539-4f30-8e1f-294f8451dc42</v>
      </c>
      <c r="Q4" s="118" t="s">
        <v>235</v>
      </c>
      <c r="S4" s="120"/>
      <c r="T4" s="120" t="e">
        <f>IF(S4="null","",INDEX('CSVs par sets'!$X$3:$Y$50,MATCH(parameters!S4,'CSVs par sets'!$Y$3:$Y$50,0),1))</f>
        <v>#N/A</v>
      </c>
      <c r="U4" s="120" t="e">
        <f>IF(T4="","null",INDEX('CSVs par sets'!$AG$3:$AH$50,MATCH(T4,'CSVs par sets'!$AH$3:$AH$50,0),1))</f>
        <v>#N/A</v>
      </c>
      <c r="V4" s="120" t="e">
        <f>IF(T4="","null",INDEX('CSVs par sets'!$AG$3:$AH$10,MATCH(T4,'CSVs par sets'!$AH$3:$AH$10,0),1))</f>
        <v>#N/A</v>
      </c>
      <c r="Y4" s="120"/>
      <c r="Z4" s="120" t="e">
        <f>IF(Y4="null","",INDEX('CSVs par sets'!$X$3:$Y$12,MATCH(parameters!Y4,'CSVs par sets'!$Y$3:$Y$12,0),1))</f>
        <v>#N/A</v>
      </c>
      <c r="AA4" s="120" t="e">
        <f>IF(Z4="","null",INDEX('CSVs par sets'!$AG$3:$AH$12,MATCH(Z4,'CSVs par sets'!$AH$3:$AH$12,0),1))</f>
        <v>#N/A</v>
      </c>
      <c r="AB4" s="120"/>
      <c r="AC4" s="120"/>
      <c r="AD4" s="119" t="e">
        <f>IF(AC4="null","",INDEX('CSVs par sets'!$X$3:$Y$13,MATCH(parameters!AC4,'CSVs par sets'!$Y$3:$Y$13,0),1))</f>
        <v>#N/A</v>
      </c>
      <c r="AE4" s="119" t="e">
        <f>IF(AD4="","null",INDEX('CSVs par sets'!$AG$3:$AH$12,MATCH(AD4,'CSVs par sets'!$AH$3:$AH$12,0),1))</f>
        <v>#N/A</v>
      </c>
      <c r="AF4" s="119" t="e">
        <f t="shared" si="0"/>
        <v>#N/A</v>
      </c>
      <c r="AG4" s="118" t="s">
        <v>224</v>
      </c>
      <c r="AH4" s="119">
        <f t="shared" si="1"/>
        <v>0</v>
      </c>
      <c r="AI4" s="118" t="s">
        <v>133</v>
      </c>
      <c r="AJ4" s="118" t="s">
        <v>133</v>
      </c>
      <c r="AK4" s="118" t="s">
        <v>133</v>
      </c>
      <c r="AL4" s="118" t="s">
        <v>133</v>
      </c>
      <c r="AM4" s="118" t="s">
        <v>133</v>
      </c>
      <c r="AN4" s="118" t="s">
        <v>236</v>
      </c>
      <c r="AO4" s="118" t="str">
        <f>INDEX('CSVs pars nodes and edges'!$CP$3:$CQ$100,MATCH(parameters!AN4,'CSVs pars nodes and edges'!$CQ$3:$CQ$5100,0),1)</f>
        <v>de7ad5e2-eae4-4454-bcff-09b0a5045348</v>
      </c>
      <c r="AP4" s="118" t="s">
        <v>133</v>
      </c>
      <c r="AQ4" s="114" t="s">
        <v>226</v>
      </c>
      <c r="AR4" s="118" t="str">
        <f>INDEX('CSVs pars nodes and edges'!$CP$3:$CQ$100,MATCH(AP4,'CSVs pars nodes and edges'!$CQ$3:$CQ$5100,0),1)</f>
        <v>null</v>
      </c>
    </row>
    <row r="5" spans="1:44" s="118" customFormat="1" hidden="1" x14ac:dyDescent="0.25">
      <c r="A5" s="118" t="s">
        <v>133</v>
      </c>
      <c r="B5" s="118" t="s">
        <v>133</v>
      </c>
      <c r="C5" s="115" t="s">
        <v>133</v>
      </c>
      <c r="D5" s="114" t="str">
        <f>INDEX(assets!$I$3:$M$25,MATCH(parameters!F5,assets!$M$3:$M$25,0),1)</f>
        <v>81bc6d60-d557-4ac7-9e59-d8405b810ead</v>
      </c>
      <c r="E5" s="118" t="str">
        <f>INDEX(assets!$L$3:$N$25,MATCH(parameters!F5,assets!$M$3:$M$25,0),1)</f>
        <v>dbeac84d-9235-47fb-ae08-c8d47e00f253</v>
      </c>
      <c r="F5" s="119" t="s">
        <v>138</v>
      </c>
      <c r="G5" s="118" t="s">
        <v>237</v>
      </c>
      <c r="H5" s="118" t="s">
        <v>238</v>
      </c>
      <c r="I5" s="120" t="str">
        <f>INDEX('CSVs pars nodes and edges'!A:C,MATCH(parameters!G5,'CSVs pars nodes and edges'!B:B,0),1)</f>
        <v>444d90cb-6b4e-41a0-a80d-9e9f671c7011</v>
      </c>
      <c r="J5" s="121">
        <v>12.3</v>
      </c>
      <c r="K5" s="118" t="str">
        <f>INDEX('CSVs pars nodes and edges'!A:C,MATCH(parameters!G5,'CSVs pars nodes and edges'!B:B,0),3)</f>
        <v>number</v>
      </c>
      <c r="M5" s="118" t="str">
        <f>INDEX('CSVs pars nodes and edges'!H:I,MATCH(I5,'CSVs pars nodes and edges'!I:I,0),1)</f>
        <v>8e97e911-4624-41b3-8775-4c3ca14076a9</v>
      </c>
      <c r="N5" s="118" t="s">
        <v>34</v>
      </c>
      <c r="O5" s="118" t="str">
        <f>INDEX('CSVs pars nodes and edges'!$CL$3:$CN$13,MATCH(parameters!N5,'CSVs pars nodes and edges'!$CM$3:$CM$13,0),1)</f>
        <v>1e8b4c35-8808-4168-846e-8791d0c7b633</v>
      </c>
      <c r="P5" s="119" t="str">
        <f>INDEX('CSVs pars nodes and edges'!BY:CA,MATCH(parameters!Q5,'CSVs pars nodes and edges'!CA:CA,0),1)</f>
        <v>3dc8a340-3ce2-4319-a396-2cd81cb9fc7f</v>
      </c>
      <c r="Q5" s="118" t="s">
        <v>229</v>
      </c>
      <c r="S5" s="120"/>
      <c r="T5" s="120" t="e">
        <f>IF(S5="null","",INDEX('CSVs par sets'!$X$3:$Y$50,MATCH(parameters!S5,'CSVs par sets'!$Y$3:$Y$50,0),1))</f>
        <v>#N/A</v>
      </c>
      <c r="U5" s="120" t="e">
        <f>IF(T5="","null",INDEX('CSVs par sets'!$AG$3:$AH$50,MATCH(T5,'CSVs par sets'!$AH$3:$AH$50,0),1))</f>
        <v>#N/A</v>
      </c>
      <c r="V5" s="120" t="e">
        <f>IF(T5="","null",INDEX('CSVs par sets'!$AG$3:$AH$10,MATCH(T5,'CSVs par sets'!$AH$3:$AH$10,0),1))</f>
        <v>#N/A</v>
      </c>
      <c r="W5" s="123"/>
      <c r="Y5" s="120"/>
      <c r="Z5" s="120" t="e">
        <f>IF(Y5="null","",INDEX('CSVs par sets'!$X$3:$Y$12,MATCH(parameters!Y5,'CSVs par sets'!$Y$3:$Y$12,0),1))</f>
        <v>#N/A</v>
      </c>
      <c r="AA5" s="120" t="e">
        <f>IF(Z5="","null",INDEX('CSVs par sets'!$AG$3:$AH$12,MATCH(Z5,'CSVs par sets'!$AH$3:$AH$12,0),1))</f>
        <v>#N/A</v>
      </c>
      <c r="AB5" s="120"/>
      <c r="AC5" s="120"/>
      <c r="AD5" s="119" t="e">
        <f>IF(AC5="null","",INDEX('CSVs par sets'!$X$3:$Y$13,MATCH(parameters!AC5,'CSVs par sets'!$Y$3:$Y$13,0),1))</f>
        <v>#N/A</v>
      </c>
      <c r="AE5" s="119" t="e">
        <f>IF(AD5="","null",INDEX('CSVs par sets'!$AG$3:$AH$12,MATCH(AD5,'CSVs par sets'!$AH$3:$AH$12,0),1))</f>
        <v>#N/A</v>
      </c>
      <c r="AF5" s="119" t="e">
        <f t="shared" si="0"/>
        <v>#N/A</v>
      </c>
      <c r="AG5" s="118" t="s">
        <v>239</v>
      </c>
      <c r="AH5" s="119">
        <f t="shared" si="1"/>
        <v>0</v>
      </c>
      <c r="AI5" s="118" t="s">
        <v>133</v>
      </c>
      <c r="AJ5" s="118" t="s">
        <v>133</v>
      </c>
      <c r="AK5" s="118" t="s">
        <v>133</v>
      </c>
      <c r="AL5" s="118" t="s">
        <v>133</v>
      </c>
      <c r="AM5" s="118" t="s">
        <v>133</v>
      </c>
      <c r="AN5" s="118" t="s">
        <v>231</v>
      </c>
      <c r="AO5" s="118" t="str">
        <f>INDEX('CSVs pars nodes and edges'!$CP$3:$CQ$100,MATCH(parameters!AN5,'CSVs pars nodes and edges'!$CQ$3:$CQ$5100,0),1)</f>
        <v>342781ef-92cc-40ee-b936-71ee1118810d</v>
      </c>
      <c r="AP5" s="118" t="s">
        <v>133</v>
      </c>
      <c r="AQ5" s="114" t="s">
        <v>240</v>
      </c>
      <c r="AR5" s="118" t="str">
        <f>INDEX('CSVs pars nodes and edges'!$CP$3:$CQ$100,MATCH(AP5,'CSVs pars nodes and edges'!$CQ$3:$CQ$5100,0),1)</f>
        <v>null</v>
      </c>
    </row>
    <row r="6" spans="1:44" s="118" customFormat="1" ht="21.6" hidden="1" customHeight="1" x14ac:dyDescent="0.25">
      <c r="A6" s="118" t="s">
        <v>133</v>
      </c>
      <c r="B6" s="118" t="s">
        <v>133</v>
      </c>
      <c r="C6" s="115" t="s">
        <v>133</v>
      </c>
      <c r="D6" s="114" t="str">
        <f>INDEX(assets!$I$3:$M$25,MATCH(parameters!F6,assets!$M$3:$M$25,0),1)</f>
        <v>81bc6d60-d557-4ac7-9e59-d8405b810ead</v>
      </c>
      <c r="E6" s="118" t="str">
        <f>INDEX(assets!$L$3:$N$25,MATCH(parameters!F6,assets!$M$3:$M$25,0),1)</f>
        <v>dbeac84d-9235-47fb-ae08-c8d47e00f253</v>
      </c>
      <c r="F6" s="119" t="s">
        <v>138</v>
      </c>
      <c r="G6" s="118" t="s">
        <v>241</v>
      </c>
      <c r="H6" s="118" t="s">
        <v>242</v>
      </c>
      <c r="I6" s="120" t="str">
        <f>INDEX('CSVs pars nodes and edges'!A:C,MATCH(parameters!G6,'CSVs pars nodes and edges'!B:B,0),1)</f>
        <v>f7aca36c-0eb5-4feb-955e-5f41261fd94f</v>
      </c>
      <c r="J6" s="121">
        <v>1850</v>
      </c>
      <c r="K6" s="118" t="str">
        <f>INDEX('CSVs pars nodes and edges'!A:C,MATCH(parameters!G6,'CSVs pars nodes and edges'!B:B,0),3)</f>
        <v>number</v>
      </c>
      <c r="M6" s="118" t="str">
        <f>INDEX('CSVs pars nodes and edges'!H:I,MATCH(I6,'CSVs pars nodes and edges'!I:I,0),1)</f>
        <v>1c71167f-f2a9-4ffa-8316-7c96b3081ce0</v>
      </c>
      <c r="N6" s="118" t="s">
        <v>34</v>
      </c>
      <c r="O6" s="118" t="str">
        <f>INDEX('CSVs pars nodes and edges'!$CL$3:$CN$13,MATCH(parameters!N6,'CSVs pars nodes and edges'!$CM$3:$CM$13,0),1)</f>
        <v>1e8b4c35-8808-4168-846e-8791d0c7b633</v>
      </c>
      <c r="P6" s="119" t="str">
        <f>INDEX('CSVs pars nodes and edges'!BY:CA,MATCH(parameters!Q6,'CSVs pars nodes and edges'!CA:CA,0),1)</f>
        <v>3dc8a340-3ce2-4319-a396-2cd81cb9fc7f</v>
      </c>
      <c r="Q6" s="118" t="s">
        <v>229</v>
      </c>
      <c r="S6" s="120"/>
      <c r="T6" s="120" t="e">
        <f>IF(S6="null","",INDEX('CSVs par sets'!$X$3:$Y$50,MATCH(parameters!S6,'CSVs par sets'!$Y$3:$Y$50,0),1))</f>
        <v>#N/A</v>
      </c>
      <c r="U6" s="120" t="e">
        <f>IF(T6="","null",INDEX('CSVs par sets'!$AG$3:$AH$50,MATCH(T6,'CSVs par sets'!$AH$3:$AH$50,0),1))</f>
        <v>#N/A</v>
      </c>
      <c r="V6" s="120" t="e">
        <f>IF(T6="","null",INDEX('CSVs par sets'!$AG$3:$AH$10,MATCH(T6,'CSVs par sets'!$AH$3:$AH$10,0),1))</f>
        <v>#N/A</v>
      </c>
      <c r="Y6" s="120"/>
      <c r="Z6" s="120" t="e">
        <f>IF(Y6="null","",INDEX('CSVs par sets'!$X$3:$Y$12,MATCH(parameters!Y6,'CSVs par sets'!$Y$3:$Y$12,0),1))</f>
        <v>#N/A</v>
      </c>
      <c r="AA6" s="120" t="e">
        <f>IF(Z6="","null",INDEX('CSVs par sets'!$AG$3:$AH$12,MATCH(Z6,'CSVs par sets'!$AH$3:$AH$12,0),1))</f>
        <v>#N/A</v>
      </c>
      <c r="AB6" s="120"/>
      <c r="AC6" s="120"/>
      <c r="AD6" s="119" t="e">
        <f>IF(AC6="null","",INDEX('CSVs par sets'!$X$3:$Y$13,MATCH(parameters!AC6,'CSVs par sets'!$Y$3:$Y$13,0),1))</f>
        <v>#N/A</v>
      </c>
      <c r="AE6" s="119" t="e">
        <f>IF(AD6="","null",INDEX('CSVs par sets'!$AG$3:$AH$12,MATCH(AD6,'CSVs par sets'!$AH$3:$AH$12,0),1))</f>
        <v>#N/A</v>
      </c>
      <c r="AF6" s="119" t="e">
        <f t="shared" si="0"/>
        <v>#N/A</v>
      </c>
      <c r="AG6" s="118" t="s">
        <v>239</v>
      </c>
      <c r="AH6" s="119">
        <f t="shared" si="1"/>
        <v>0</v>
      </c>
      <c r="AI6" s="118" t="s">
        <v>133</v>
      </c>
      <c r="AJ6" s="118" t="s">
        <v>133</v>
      </c>
      <c r="AK6" s="118" t="s">
        <v>133</v>
      </c>
      <c r="AL6" s="118" t="s">
        <v>133</v>
      </c>
      <c r="AM6" s="118" t="s">
        <v>133</v>
      </c>
      <c r="AN6" s="118" t="s">
        <v>231</v>
      </c>
      <c r="AO6" s="118" t="str">
        <f>INDEX('CSVs pars nodes and edges'!$CP$3:$CQ$100,MATCH(parameters!AN6,'CSVs pars nodes and edges'!$CQ$3:$CQ$5100,0),1)</f>
        <v>342781ef-92cc-40ee-b936-71ee1118810d</v>
      </c>
      <c r="AP6" s="118" t="s">
        <v>133</v>
      </c>
      <c r="AQ6" s="114" t="s">
        <v>226</v>
      </c>
      <c r="AR6" s="118" t="str">
        <f>INDEX('CSVs pars nodes and edges'!$CP$3:$CQ$100,MATCH(AP6,'CSVs pars nodes and edges'!$CQ$3:$CQ$5100,0),1)</f>
        <v>null</v>
      </c>
    </row>
    <row r="7" spans="1:44" s="118" customFormat="1" ht="60" x14ac:dyDescent="0.25">
      <c r="A7" s="118" t="s">
        <v>133</v>
      </c>
      <c r="B7" s="118" t="s">
        <v>133</v>
      </c>
      <c r="C7" s="115" t="s">
        <v>133</v>
      </c>
      <c r="D7" s="114" t="str">
        <f>INDEX(assets!$I$3:$M$25,MATCH(parameters!F7,assets!$M$3:$M$25,0),1)</f>
        <v>81bc6d60-d557-4ac7-9e59-d8405b810ead</v>
      </c>
      <c r="E7" s="118" t="str">
        <f>INDEX(assets!$L$3:$N$25,MATCH(parameters!F7,assets!$M$3:$M$25,0),1)</f>
        <v>dbeac84d-9235-47fb-ae08-c8d47e00f253</v>
      </c>
      <c r="F7" s="119" t="s">
        <v>138</v>
      </c>
      <c r="G7" s="118" t="s">
        <v>243</v>
      </c>
      <c r="H7" s="118" t="s">
        <v>244</v>
      </c>
      <c r="I7" s="120" t="str">
        <f>INDEX('CSVs pars nodes and edges'!A:C,MATCH(parameters!G7,'CSVs pars nodes and edges'!B:B,0),1)</f>
        <v>2e666141-ce8f-426d-875d-6a50230a213e</v>
      </c>
      <c r="J7" s="124" t="s">
        <v>245</v>
      </c>
      <c r="K7" s="118" t="str">
        <f>INDEX('CSVs pars nodes and edges'!A:C,MATCH(parameters!G7,'CSVs pars nodes and edges'!B:B,0),3)</f>
        <v>string</v>
      </c>
      <c r="M7" s="118" t="str">
        <f>INDEX('CSVs pars nodes and edges'!H:I,MATCH(I7,'CSVs pars nodes and edges'!I:I,0),1)</f>
        <v>305c1567-1c1b-4b74-957c-431db512fcda</v>
      </c>
      <c r="N7" s="118" t="s">
        <v>103</v>
      </c>
      <c r="O7" s="118" t="str">
        <f>INDEX('CSVs pars nodes and edges'!$CL$3:$CN$13,MATCH(parameters!N7,'CSVs pars nodes and edges'!$CM$3:$CM$13,0),1)</f>
        <v>e674c901-5844-4d64-8830-2933c14a4854</v>
      </c>
      <c r="P7" s="119" t="str">
        <f>INDEX('CSVs pars nodes and edges'!BY:CA,MATCH(parameters!Q7,'CSVs pars nodes and edges'!CA:CA,0),1)</f>
        <v>39eac0b4-4539-4f30-8e1f-294f8451dc42</v>
      </c>
      <c r="Q7" s="118" t="s">
        <v>235</v>
      </c>
      <c r="S7" s="120"/>
      <c r="T7" s="120" t="e">
        <f>IF(S7="null","",INDEX('CSVs par sets'!$X$3:$Y$50,MATCH(parameters!S7,'CSVs par sets'!$Y$3:$Y$50,0),1))</f>
        <v>#N/A</v>
      </c>
      <c r="U7" s="120" t="e">
        <f>IF(T7="","null",INDEX('CSVs par sets'!$AG$3:$AH$50,MATCH(T7,'CSVs par sets'!$AH$3:$AH$50,0),1))</f>
        <v>#N/A</v>
      </c>
      <c r="V7" s="120" t="e">
        <f>IF(T7="","null",INDEX('CSVs par sets'!$AG$3:$AH$10,MATCH(T7,'CSVs par sets'!$AH$3:$AH$10,0),1))</f>
        <v>#N/A</v>
      </c>
      <c r="Y7" s="120"/>
      <c r="Z7" s="120" t="e">
        <f>IF(Y7="null","",INDEX('CSVs par sets'!$X$3:$Y$12,MATCH(parameters!Y7,'CSVs par sets'!$Y$3:$Y$12,0),1))</f>
        <v>#N/A</v>
      </c>
      <c r="AA7" s="120" t="e">
        <f>IF(Z7="","null",INDEX('CSVs par sets'!$AG$3:$AH$12,MATCH(Z7,'CSVs par sets'!$AH$3:$AH$12,0),1))</f>
        <v>#N/A</v>
      </c>
      <c r="AB7" s="120"/>
      <c r="AC7" s="120"/>
      <c r="AD7" s="119" t="e">
        <f>IF(AC7="null","",INDEX('CSVs par sets'!$X$3:$Y$13,MATCH(parameters!AC7,'CSVs par sets'!$Y$3:$Y$13,0),1))</f>
        <v>#N/A</v>
      </c>
      <c r="AE7" s="119" t="e">
        <f>IF(AD7="","null",INDEX('CSVs par sets'!$AG$3:$AH$12,MATCH(AD7,'CSVs par sets'!$AH$3:$AH$12,0),1))</f>
        <v>#N/A</v>
      </c>
      <c r="AF7" s="119" t="e">
        <f t="shared" si="0"/>
        <v>#N/A</v>
      </c>
      <c r="AG7" s="118" t="s">
        <v>239</v>
      </c>
      <c r="AH7" s="119">
        <f t="shared" si="1"/>
        <v>0</v>
      </c>
      <c r="AI7" s="118" t="s">
        <v>133</v>
      </c>
      <c r="AJ7" s="118" t="s">
        <v>133</v>
      </c>
      <c r="AK7" s="118" t="s">
        <v>133</v>
      </c>
      <c r="AL7" s="118" t="s">
        <v>133</v>
      </c>
      <c r="AM7" s="118" t="s">
        <v>133</v>
      </c>
      <c r="AN7" s="118" t="s">
        <v>225</v>
      </c>
      <c r="AO7" s="118" t="str">
        <f>INDEX('CSVs pars nodes and edges'!$CP$3:$CQ$100,MATCH(parameters!AN7,'CSVs pars nodes and edges'!$CQ$3:$CQ$5100,0),1)</f>
        <v>1e08965a-f116-4a6d-8bba-74290edc8c0a</v>
      </c>
      <c r="AP7" s="118" t="s">
        <v>236</v>
      </c>
      <c r="AQ7" s="114" t="s">
        <v>226</v>
      </c>
      <c r="AR7" s="118" t="str">
        <f>INDEX('CSVs pars nodes and edges'!$CP$3:$CQ$100,MATCH(AP7,'CSVs pars nodes and edges'!$CQ$3:$CQ$5100,0),1)</f>
        <v>de7ad5e2-eae4-4454-bcff-09b0a5045348</v>
      </c>
    </row>
    <row r="8" spans="1:44" s="118" customFormat="1" x14ac:dyDescent="0.25">
      <c r="A8" s="118" t="s">
        <v>133</v>
      </c>
      <c r="B8" s="118" t="s">
        <v>133</v>
      </c>
      <c r="C8" s="115" t="s">
        <v>133</v>
      </c>
      <c r="D8" s="114" t="str">
        <f>INDEX(assets!$I$3:$M$25,MATCH(parameters!F8,assets!$M$3:$M$25,0),1)</f>
        <v>81bc6d60-d557-4ac7-9e59-d8405b810ead</v>
      </c>
      <c r="E8" s="118" t="str">
        <f>INDEX(assets!$L$3:$N$25,MATCH(parameters!F8,assets!$M$3:$M$25,0),1)</f>
        <v>dbeac84d-9235-47fb-ae08-c8d47e00f253</v>
      </c>
      <c r="F8" s="119" t="s">
        <v>138</v>
      </c>
      <c r="G8" s="118" t="s">
        <v>246</v>
      </c>
      <c r="H8" s="118" t="s">
        <v>247</v>
      </c>
      <c r="I8" s="120" t="str">
        <f>INDEX('CSVs pars nodes and edges'!A:C,MATCH(parameters!G8,'CSVs pars nodes and edges'!B:B,0),1)</f>
        <v>b8cb0fd1-d554-4a48-b7de-664a0e922833</v>
      </c>
      <c r="J8" s="124" t="s">
        <v>248</v>
      </c>
      <c r="K8" s="118" t="str">
        <f>INDEX('CSVs pars nodes and edges'!A:C,MATCH(parameters!G8,'CSVs pars nodes and edges'!B:B,0),3)</f>
        <v>string</v>
      </c>
      <c r="M8" s="118" t="str">
        <f>INDEX('CSVs pars nodes and edges'!H:I,MATCH(I8,'CSVs pars nodes and edges'!I:I,0),1)</f>
        <v>18738014-6daa-4122-912c-d3e5d714f369</v>
      </c>
      <c r="N8" s="118" t="s">
        <v>34</v>
      </c>
      <c r="O8" s="118" t="str">
        <f>INDEX('CSVs pars nodes and edges'!$CL$3:$CN$13,MATCH(parameters!N8,'CSVs pars nodes and edges'!$CM$3:$CM$13,0),1)</f>
        <v>1e8b4c35-8808-4168-846e-8791d0c7b633</v>
      </c>
      <c r="P8" s="119" t="str">
        <f>INDEX('CSVs pars nodes and edges'!BY:CA,MATCH(parameters!Q8,'CSVs pars nodes and edges'!CA:CA,0),1)</f>
        <v>370056e9-6f36-4b3e-8b31-a3b1f9a6223b</v>
      </c>
      <c r="Q8" s="118" t="s">
        <v>223</v>
      </c>
      <c r="S8" s="120"/>
      <c r="T8" s="120" t="e">
        <f>IF(S8="null","",INDEX('CSVs par sets'!$X$3:$Y$50,MATCH(parameters!S8,'CSVs par sets'!$Y$3:$Y$50,0),1))</f>
        <v>#N/A</v>
      </c>
      <c r="U8" s="120" t="e">
        <f>IF(T8="","null",INDEX('CSVs par sets'!$AG$3:$AH$50,MATCH(T8,'CSVs par sets'!$AH$3:$AH$50,0),1))</f>
        <v>#N/A</v>
      </c>
      <c r="V8" s="120" t="e">
        <f>IF(T8="","null",INDEX('CSVs par sets'!$AG$3:$AH$10,MATCH(T8,'CSVs par sets'!$AH$3:$AH$10,0),1))</f>
        <v>#N/A</v>
      </c>
      <c r="Y8" s="120"/>
      <c r="Z8" s="120" t="e">
        <f>IF(Y8="null","",INDEX('CSVs par sets'!$X$3:$Y$12,MATCH(parameters!Y8,'CSVs par sets'!$Y$3:$Y$12,0),1))</f>
        <v>#N/A</v>
      </c>
      <c r="AA8" s="120" t="e">
        <f>IF(Z8="","null",INDEX('CSVs par sets'!$AG$3:$AH$12,MATCH(Z8,'CSVs par sets'!$AH$3:$AH$12,0),1))</f>
        <v>#N/A</v>
      </c>
      <c r="AB8" s="120"/>
      <c r="AC8" s="120"/>
      <c r="AD8" s="119" t="e">
        <f>IF(AC8="null","",INDEX('CSVs par sets'!$X$3:$Y$13,MATCH(parameters!AC8,'CSVs par sets'!$Y$3:$Y$13,0),1))</f>
        <v>#N/A</v>
      </c>
      <c r="AE8" s="119" t="e">
        <f>IF(AD8="","null",INDEX('CSVs par sets'!$AG$3:$AH$12,MATCH(AD8,'CSVs par sets'!$AH$3:$AH$12,0),1))</f>
        <v>#N/A</v>
      </c>
      <c r="AF8" s="119" t="e">
        <f t="shared" si="0"/>
        <v>#N/A</v>
      </c>
      <c r="AG8" s="118" t="s">
        <v>239</v>
      </c>
      <c r="AH8" s="119">
        <f t="shared" si="1"/>
        <v>0</v>
      </c>
      <c r="AI8" s="118" t="s">
        <v>133</v>
      </c>
      <c r="AJ8" s="118" t="s">
        <v>133</v>
      </c>
      <c r="AK8" s="118" t="s">
        <v>133</v>
      </c>
      <c r="AL8" s="118" t="s">
        <v>133</v>
      </c>
      <c r="AM8" s="118" t="s">
        <v>133</v>
      </c>
      <c r="AN8" s="118" t="s">
        <v>133</v>
      </c>
      <c r="AO8" s="118" t="str">
        <f>INDEX('CSVs pars nodes and edges'!$CP$3:$CQ$100,MATCH(parameters!AN8,'CSVs pars nodes and edges'!$CQ$3:$CQ$5100,0),1)</f>
        <v>null</v>
      </c>
      <c r="AP8" s="118" t="s">
        <v>133</v>
      </c>
      <c r="AQ8" s="114" t="s">
        <v>240</v>
      </c>
      <c r="AR8" s="118" t="str">
        <f>INDEX('CSVs pars nodes and edges'!$CP$3:$CQ$100,MATCH(AP8,'CSVs pars nodes and edges'!$CQ$3:$CQ$5100,0),1)</f>
        <v>null</v>
      </c>
    </row>
    <row r="9" spans="1:44" s="105" customFormat="1" x14ac:dyDescent="0.25">
      <c r="A9" s="105" t="s">
        <v>133</v>
      </c>
      <c r="B9" s="105" t="s">
        <v>133</v>
      </c>
      <c r="C9" s="114" t="s">
        <v>133</v>
      </c>
      <c r="D9" s="114" t="str">
        <f>INDEX(assets!$I$3:$M$25,MATCH(parameters!F9,assets!$M$3:$M$25,0),1)</f>
        <v>125170bc-3b4e-40e5-a4eb-132f3e0535a8</v>
      </c>
      <c r="E9" s="105" t="str">
        <f>INDEX(assets!$L$3:$N$25,MATCH(parameters!F9,assets!$M$3:$M$25,0),1)</f>
        <v>dbeac84d-9235-47fb-ae08-c8d47e00f253</v>
      </c>
      <c r="F9" s="107" t="s">
        <v>145</v>
      </c>
      <c r="G9" s="105" t="s">
        <v>220</v>
      </c>
      <c r="H9" s="105" t="s">
        <v>249</v>
      </c>
      <c r="I9" s="106" t="str">
        <f>INDEX('CSVs pars nodes and edges'!A:C,MATCH(parameters!G9,'CSVs pars nodes and edges'!B:B,0),1)</f>
        <v>26481bfb-9602-4606-9b82-daa6282c42c3</v>
      </c>
      <c r="J9" s="116" t="s">
        <v>222</v>
      </c>
      <c r="K9" s="105" t="str">
        <f>INDEX('CSVs pars nodes and edges'!A:C,MATCH(parameters!G9,'CSVs pars nodes and edges'!B:B,0),3)</f>
        <v>string</v>
      </c>
      <c r="M9" s="105" t="str">
        <f>INDEX('CSVs pars nodes and edges'!H:I,MATCH(I9,'CSVs pars nodes and edges'!I:I,0),1)</f>
        <v>18738014-6daa-4122-912c-d3e5d714f369</v>
      </c>
      <c r="N9" s="105" t="s">
        <v>34</v>
      </c>
      <c r="O9" s="105" t="str">
        <f>INDEX('CSVs pars nodes and edges'!$CL$3:$CN$13,MATCH(parameters!N9,'CSVs pars nodes and edges'!$CM$3:$CM$13,0),1)</f>
        <v>1e8b4c35-8808-4168-846e-8791d0c7b633</v>
      </c>
      <c r="P9" s="107" t="str">
        <f>INDEX('CSVs pars nodes and edges'!BY:CA,MATCH(parameters!Q9,'CSVs pars nodes and edges'!CA:CA,0),1)</f>
        <v>370056e9-6f36-4b3e-8b31-a3b1f9a6223b</v>
      </c>
      <c r="Q9" s="105" t="s">
        <v>223</v>
      </c>
      <c r="S9" s="106"/>
      <c r="T9" s="106" t="e">
        <f>IF(S9="null","",INDEX('CSVs par sets'!$X$3:$Y$50,MATCH(parameters!S9,'CSVs par sets'!$Y$3:$Y$50,0),1))</f>
        <v>#N/A</v>
      </c>
      <c r="U9" s="106" t="e">
        <f>IF(T9="","null",INDEX('CSVs par sets'!$AG$3:$AH$50,MATCH(T9,'CSVs par sets'!$AH$3:$AH$50,0),1))</f>
        <v>#N/A</v>
      </c>
      <c r="V9" s="106" t="e">
        <f>IF(T9="","null",INDEX('CSVs par sets'!$AG$3:$AH$10,MATCH(T9,'CSVs par sets'!$AH$3:$AH$10,0),1))</f>
        <v>#N/A</v>
      </c>
      <c r="Y9" s="106"/>
      <c r="Z9" s="106" t="e">
        <f>IF(Y9="null","",INDEX('CSVs par sets'!$X$3:$Y$12,MATCH(parameters!Y9,'CSVs par sets'!$Y$3:$Y$12,0),1))</f>
        <v>#N/A</v>
      </c>
      <c r="AA9" s="106" t="e">
        <f>IF(Z9="","null",INDEX('CSVs par sets'!$AG$3:$AH$12,MATCH(Z9,'CSVs par sets'!$AH$3:$AH$12,0),1))</f>
        <v>#N/A</v>
      </c>
      <c r="AB9" s="106"/>
      <c r="AC9" s="106"/>
      <c r="AD9" s="107" t="e">
        <f>IF(AC9="null","",INDEX('CSVs par sets'!$X$3:$Y$13,MATCH(parameters!AC9,'CSVs par sets'!$Y$3:$Y$13,0),1))</f>
        <v>#N/A</v>
      </c>
      <c r="AE9" s="107" t="e">
        <f>IF(AD9="","null",INDEX('CSVs par sets'!$AG$3:$AH$12,MATCH(AD9,'CSVs par sets'!$AH$3:$AH$12,0),1))</f>
        <v>#N/A</v>
      </c>
      <c r="AF9" s="107" t="e">
        <f t="shared" si="0"/>
        <v>#N/A</v>
      </c>
      <c r="AG9" s="105" t="s">
        <v>250</v>
      </c>
      <c r="AH9" s="107">
        <f t="shared" si="1"/>
        <v>0</v>
      </c>
      <c r="AI9" s="105" t="s">
        <v>133</v>
      </c>
      <c r="AJ9" s="105" t="s">
        <v>133</v>
      </c>
      <c r="AK9" s="105" t="s">
        <v>133</v>
      </c>
      <c r="AL9" s="105" t="s">
        <v>133</v>
      </c>
      <c r="AM9" s="105" t="s">
        <v>133</v>
      </c>
      <c r="AN9" s="118" t="s">
        <v>225</v>
      </c>
      <c r="AO9" s="118" t="str">
        <f>INDEX('CSVs pars nodes and edges'!$CP$3:$CQ$100,MATCH(parameters!AN9,'CSVs pars nodes and edges'!$CQ$3:$CQ$5100,0),1)</f>
        <v>1e08965a-f116-4a6d-8bba-74290edc8c0a</v>
      </c>
      <c r="AP9" s="118" t="s">
        <v>133</v>
      </c>
      <c r="AQ9" s="114" t="s">
        <v>226</v>
      </c>
      <c r="AR9" s="118" t="str">
        <f>INDEX('CSVs pars nodes and edges'!$CP$3:$CQ$100,MATCH(AP9,'CSVs pars nodes and edges'!$CQ$3:$CQ$5100,0),1)</f>
        <v>null</v>
      </c>
    </row>
    <row r="10" spans="1:44" s="105" customFormat="1" hidden="1" x14ac:dyDescent="0.25">
      <c r="A10" s="105" t="s">
        <v>133</v>
      </c>
      <c r="B10" s="105" t="s">
        <v>133</v>
      </c>
      <c r="C10" s="114" t="s">
        <v>133</v>
      </c>
      <c r="D10" s="114" t="str">
        <f>INDEX(assets!$I$3:$M$25,MATCH(parameters!F10,assets!$M$3:$M$25,0),1)</f>
        <v>125170bc-3b4e-40e5-a4eb-132f3e0535a8</v>
      </c>
      <c r="E10" s="105" t="str">
        <f>INDEX(assets!$L$3:$N$25,MATCH(parameters!F10,assets!$M$3:$M$25,0),1)</f>
        <v>dbeac84d-9235-47fb-ae08-c8d47e00f253</v>
      </c>
      <c r="F10" s="107" t="s">
        <v>145</v>
      </c>
      <c r="G10" s="105" t="s">
        <v>227</v>
      </c>
      <c r="H10" s="105" t="s">
        <v>251</v>
      </c>
      <c r="I10" s="106" t="str">
        <f>INDEX('CSVs pars nodes and edges'!A:C,MATCH(parameters!G10,'CSVs pars nodes and edges'!B:B,0),1)</f>
        <v>8cb2aab9-da67-4671-963f-221979bd6f72</v>
      </c>
      <c r="J10" s="116">
        <v>3.1</v>
      </c>
      <c r="K10" s="105" t="str">
        <f>INDEX('CSVs pars nodes and edges'!A:C,MATCH(parameters!G10,'CSVs pars nodes and edges'!B:B,0),3)</f>
        <v>number</v>
      </c>
      <c r="M10" s="105" t="str">
        <f>INDEX('CSVs pars nodes and edges'!H:I,MATCH(I10,'CSVs pars nodes and edges'!I:I,0),1)</f>
        <v>8e97e911-4624-41b3-8775-4c3ca14076a9</v>
      </c>
      <c r="N10" s="105" t="s">
        <v>34</v>
      </c>
      <c r="O10" s="105" t="str">
        <f>INDEX('CSVs pars nodes and edges'!$CL$3:$CN$13,MATCH(parameters!N10,'CSVs pars nodes and edges'!$CM$3:$CM$13,0),1)</f>
        <v>1e8b4c35-8808-4168-846e-8791d0c7b633</v>
      </c>
      <c r="P10" s="107" t="str">
        <f>INDEX('CSVs pars nodes and edges'!BY:CA,MATCH(parameters!Q10,'CSVs pars nodes and edges'!CA:CA,0),1)</f>
        <v>3dc8a340-3ce2-4319-a396-2cd81cb9fc7f</v>
      </c>
      <c r="Q10" s="105" t="s">
        <v>229</v>
      </c>
      <c r="S10" s="106"/>
      <c r="T10" s="106" t="e">
        <f>IF(S10="null","",INDEX('CSVs par sets'!$X$3:$Y$50,MATCH(parameters!S10,'CSVs par sets'!$Y$3:$Y$50,0),1))</f>
        <v>#N/A</v>
      </c>
      <c r="U10" s="106" t="e">
        <f>IF(T10="","null",INDEX('CSVs par sets'!$AG$3:$AH$50,MATCH(T10,'CSVs par sets'!$AH$3:$AH$50,0),1))</f>
        <v>#N/A</v>
      </c>
      <c r="V10" s="106" t="e">
        <f>IF(T10="","null",INDEX('CSVs par sets'!$AG$3:$AH$10,MATCH(T10,'CSVs par sets'!$AH$3:$AH$10,0),1))</f>
        <v>#N/A</v>
      </c>
      <c r="Y10" s="106"/>
      <c r="Z10" s="106" t="e">
        <f>IF(Y10="null","",INDEX('CSVs par sets'!$X$3:$Y$12,MATCH(parameters!Y10,'CSVs par sets'!$Y$3:$Y$12,0),1))</f>
        <v>#N/A</v>
      </c>
      <c r="AA10" s="106" t="e">
        <f>IF(Z10="","null",INDEX('CSVs par sets'!$AG$3:$AH$12,MATCH(Z10,'CSVs par sets'!$AH$3:$AH$12,0),1))</f>
        <v>#N/A</v>
      </c>
      <c r="AB10" s="106"/>
      <c r="AC10" s="106"/>
      <c r="AD10" s="107" t="e">
        <f>IF(AC10="null","",INDEX('CSVs par sets'!$X$3:$Y$13,MATCH(parameters!AC10,'CSVs par sets'!$Y$3:$Y$13,0),1))</f>
        <v>#N/A</v>
      </c>
      <c r="AE10" s="107" t="e">
        <f>IF(AD10="","null",INDEX('CSVs par sets'!$AG$3:$AH$12,MATCH(AD10,'CSVs par sets'!$AH$3:$AH$12,0),1))</f>
        <v>#N/A</v>
      </c>
      <c r="AF10" s="107" t="e">
        <f t="shared" si="0"/>
        <v>#N/A</v>
      </c>
      <c r="AG10" s="105" t="s">
        <v>252</v>
      </c>
      <c r="AH10" s="107">
        <f t="shared" si="1"/>
        <v>0</v>
      </c>
      <c r="AI10" s="105" t="s">
        <v>133</v>
      </c>
      <c r="AJ10" s="105" t="s">
        <v>133</v>
      </c>
      <c r="AK10" s="105" t="s">
        <v>133</v>
      </c>
      <c r="AL10" s="105" t="s">
        <v>133</v>
      </c>
      <c r="AM10" s="105" t="s">
        <v>133</v>
      </c>
      <c r="AN10" s="118" t="s">
        <v>231</v>
      </c>
      <c r="AO10" s="118" t="str">
        <f>INDEX('CSVs pars nodes and edges'!$CP$3:$CQ$100,MATCH(parameters!AN10,'CSVs pars nodes and edges'!$CQ$3:$CQ$5100,0),1)</f>
        <v>342781ef-92cc-40ee-b936-71ee1118810d</v>
      </c>
      <c r="AP10" s="118" t="s">
        <v>133</v>
      </c>
      <c r="AQ10" s="114" t="s">
        <v>226</v>
      </c>
      <c r="AR10" s="118" t="str">
        <f>INDEX('CSVs pars nodes and edges'!$CP$3:$CQ$100,MATCH(AP10,'CSVs pars nodes and edges'!$CQ$3:$CQ$5100,0),1)</f>
        <v>null</v>
      </c>
    </row>
    <row r="11" spans="1:44" s="105" customFormat="1" x14ac:dyDescent="0.25">
      <c r="A11" s="105" t="s">
        <v>133</v>
      </c>
      <c r="B11" s="105" t="s">
        <v>133</v>
      </c>
      <c r="C11" s="114" t="s">
        <v>133</v>
      </c>
      <c r="D11" s="114" t="str">
        <f>INDEX(assets!$I$3:$M$25,MATCH(parameters!F11,assets!$M$3:$M$25,0),1)</f>
        <v>125170bc-3b4e-40e5-a4eb-132f3e0535a8</v>
      </c>
      <c r="E11" s="105" t="str">
        <f>INDEX(assets!$L$3:$N$25,MATCH(parameters!F11,assets!$M$3:$M$25,0),1)</f>
        <v>dbeac84d-9235-47fb-ae08-c8d47e00f253</v>
      </c>
      <c r="F11" s="107" t="s">
        <v>145</v>
      </c>
      <c r="G11" s="105" t="s">
        <v>232</v>
      </c>
      <c r="H11" s="105" t="s">
        <v>253</v>
      </c>
      <c r="I11" s="106" t="str">
        <f>INDEX('CSVs pars nodes and edges'!A:C,MATCH(parameters!G11,'CSVs pars nodes and edges'!B:B,0),1)</f>
        <v>c3963970-68ff-4687-804f-c56e4793c21b</v>
      </c>
      <c r="J11" s="116" t="s">
        <v>234</v>
      </c>
      <c r="K11" s="105" t="str">
        <f>INDEX('CSVs pars nodes and edges'!A:C,MATCH(parameters!G11,'CSVs pars nodes and edges'!B:B,0),3)</f>
        <v>string</v>
      </c>
      <c r="M11" s="105" t="str">
        <f>INDEX('CSVs pars nodes and edges'!H:I,MATCH(I11,'CSVs pars nodes and edges'!I:I,0),1)</f>
        <v>305c1567-1c1b-4b74-957c-431db512fcda</v>
      </c>
      <c r="N11" s="105" t="s">
        <v>103</v>
      </c>
      <c r="O11" s="105" t="str">
        <f>INDEX('CSVs pars nodes and edges'!$CL$3:$CN$13,MATCH(parameters!N11,'CSVs pars nodes and edges'!$CM$3:$CM$13,0),1)</f>
        <v>e674c901-5844-4d64-8830-2933c14a4854</v>
      </c>
      <c r="P11" s="107" t="str">
        <f>INDEX('CSVs pars nodes and edges'!BY:CA,MATCH(parameters!Q11,'CSVs pars nodes and edges'!CA:CA,0),1)</f>
        <v>39eac0b4-4539-4f30-8e1f-294f8451dc42</v>
      </c>
      <c r="Q11" s="105" t="s">
        <v>235</v>
      </c>
      <c r="S11" s="106"/>
      <c r="T11" s="106" t="e">
        <f>IF(S11="null","",INDEX('CSVs par sets'!$X$3:$Y$50,MATCH(parameters!S11,'CSVs par sets'!$Y$3:$Y$50,0),1))</f>
        <v>#N/A</v>
      </c>
      <c r="U11" s="106" t="e">
        <f>IF(T11="","null",INDEX('CSVs par sets'!$AG$3:$AH$50,MATCH(T11,'CSVs par sets'!$AH$3:$AH$50,0),1))</f>
        <v>#N/A</v>
      </c>
      <c r="V11" s="106" t="e">
        <f>IF(T11="","null",INDEX('CSVs par sets'!$AG$3:$AH$10,MATCH(T11,'CSVs par sets'!$AH$3:$AH$10,0),1))</f>
        <v>#N/A</v>
      </c>
      <c r="Y11" s="106"/>
      <c r="Z11" s="106" t="e">
        <f>IF(Y11="null","",INDEX('CSVs par sets'!$X$3:$Y$12,MATCH(parameters!Y11,'CSVs par sets'!$Y$3:$Y$12,0),1))</f>
        <v>#N/A</v>
      </c>
      <c r="AA11" s="106" t="e">
        <f>IF(Z11="","null",INDEX('CSVs par sets'!$AG$3:$AH$12,MATCH(Z11,'CSVs par sets'!$AH$3:$AH$12,0),1))</f>
        <v>#N/A</v>
      </c>
      <c r="AB11" s="106"/>
      <c r="AC11" s="106"/>
      <c r="AD11" s="107" t="e">
        <f>IF(AC11="null","",INDEX('CSVs par sets'!$X$3:$Y$13,MATCH(parameters!AC11,'CSVs par sets'!$Y$3:$Y$13,0),1))</f>
        <v>#N/A</v>
      </c>
      <c r="AE11" s="107" t="e">
        <f>IF(AD11="","null",INDEX('CSVs par sets'!$AG$3:$AH$12,MATCH(AD11,'CSVs par sets'!$AH$3:$AH$12,0),1))</f>
        <v>#N/A</v>
      </c>
      <c r="AF11" s="107" t="e">
        <f t="shared" si="0"/>
        <v>#N/A</v>
      </c>
      <c r="AG11" s="105" t="s">
        <v>250</v>
      </c>
      <c r="AH11" s="107">
        <f t="shared" si="1"/>
        <v>0</v>
      </c>
      <c r="AI11" s="105" t="s">
        <v>133</v>
      </c>
      <c r="AJ11" s="105" t="s">
        <v>133</v>
      </c>
      <c r="AK11" s="105" t="s">
        <v>133</v>
      </c>
      <c r="AL11" s="105" t="s">
        <v>133</v>
      </c>
      <c r="AM11" s="105" t="s">
        <v>133</v>
      </c>
      <c r="AN11" s="118" t="s">
        <v>236</v>
      </c>
      <c r="AO11" s="118" t="str">
        <f>INDEX('CSVs pars nodes and edges'!$CP$3:$CQ$100,MATCH(parameters!AN11,'CSVs pars nodes and edges'!$CQ$3:$CQ$5100,0),1)</f>
        <v>de7ad5e2-eae4-4454-bcff-09b0a5045348</v>
      </c>
      <c r="AP11" s="118" t="s">
        <v>133</v>
      </c>
      <c r="AQ11" s="114" t="s">
        <v>240</v>
      </c>
      <c r="AR11" s="118" t="str">
        <f>INDEX('CSVs pars nodes and edges'!$CP$3:$CQ$100,MATCH(AP11,'CSVs pars nodes and edges'!$CQ$3:$CQ$5100,0),1)</f>
        <v>null</v>
      </c>
    </row>
    <row r="12" spans="1:44" s="105" customFormat="1" hidden="1" x14ac:dyDescent="0.25">
      <c r="A12" s="105" t="s">
        <v>133</v>
      </c>
      <c r="B12" s="105" t="s">
        <v>133</v>
      </c>
      <c r="C12" s="114" t="s">
        <v>133</v>
      </c>
      <c r="D12" s="114" t="str">
        <f>INDEX(assets!$I$3:$M$25,MATCH(parameters!F12,assets!$M$3:$M$25,0),1)</f>
        <v>125170bc-3b4e-40e5-a4eb-132f3e0535a8</v>
      </c>
      <c r="E12" s="105" t="str">
        <f>INDEX(assets!$L$3:$N$25,MATCH(parameters!F12,assets!$M$3:$M$25,0),1)</f>
        <v>dbeac84d-9235-47fb-ae08-c8d47e00f253</v>
      </c>
      <c r="F12" s="107" t="s">
        <v>145</v>
      </c>
      <c r="G12" s="105" t="s">
        <v>237</v>
      </c>
      <c r="H12" s="105" t="s">
        <v>254</v>
      </c>
      <c r="I12" s="106" t="str">
        <f>INDEX('CSVs pars nodes and edges'!A:C,MATCH(parameters!G12,'CSVs pars nodes and edges'!B:B,0),1)</f>
        <v>444d90cb-6b4e-41a0-a80d-9e9f671c7011</v>
      </c>
      <c r="J12" s="116">
        <v>13</v>
      </c>
      <c r="K12" s="105" t="str">
        <f>INDEX('CSVs pars nodes and edges'!A:C,MATCH(parameters!G12,'CSVs pars nodes and edges'!B:B,0),3)</f>
        <v>number</v>
      </c>
      <c r="M12" s="105" t="str">
        <f>INDEX('CSVs pars nodes and edges'!H:I,MATCH(I12,'CSVs pars nodes and edges'!I:I,0),1)</f>
        <v>8e97e911-4624-41b3-8775-4c3ca14076a9</v>
      </c>
      <c r="N12" s="105" t="s">
        <v>34</v>
      </c>
      <c r="O12" s="105" t="str">
        <f>INDEX('CSVs pars nodes and edges'!$CL$3:$CN$13,MATCH(parameters!N12,'CSVs pars nodes and edges'!$CM$3:$CM$13,0),1)</f>
        <v>1e8b4c35-8808-4168-846e-8791d0c7b633</v>
      </c>
      <c r="P12" s="107" t="str">
        <f>INDEX('CSVs pars nodes and edges'!BY:CA,MATCH(parameters!Q12,'CSVs pars nodes and edges'!CA:CA,0),1)</f>
        <v>3dc8a340-3ce2-4319-a396-2cd81cb9fc7f</v>
      </c>
      <c r="Q12" s="105" t="s">
        <v>229</v>
      </c>
      <c r="S12" s="106"/>
      <c r="T12" s="106" t="e">
        <f>IF(S12="null","",INDEX('CSVs par sets'!$X$3:$Y$50,MATCH(parameters!S12,'CSVs par sets'!$Y$3:$Y$50,0),1))</f>
        <v>#N/A</v>
      </c>
      <c r="U12" s="106" t="e">
        <f>IF(T12="","null",INDEX('CSVs par sets'!$AG$3:$AH$50,MATCH(T12,'CSVs par sets'!$AH$3:$AH$50,0),1))</f>
        <v>#N/A</v>
      </c>
      <c r="V12" s="106" t="e">
        <f>IF(T12="","null",INDEX('CSVs par sets'!$AG$3:$AH$10,MATCH(T12,'CSVs par sets'!$AH$3:$AH$10,0),1))</f>
        <v>#N/A</v>
      </c>
      <c r="Y12" s="106"/>
      <c r="Z12" s="106" t="e">
        <f>IF(Y12="null","",INDEX('CSVs par sets'!$X$3:$Y$12,MATCH(parameters!Y12,'CSVs par sets'!$Y$3:$Y$12,0),1))</f>
        <v>#N/A</v>
      </c>
      <c r="AA12" s="106" t="e">
        <f>IF(Z12="","null",INDEX('CSVs par sets'!$AG$3:$AH$12,MATCH(Z12,'CSVs par sets'!$AH$3:$AH$12,0),1))</f>
        <v>#N/A</v>
      </c>
      <c r="AB12" s="106"/>
      <c r="AC12" s="106"/>
      <c r="AD12" s="107" t="e">
        <f>IF(AC12="null","",INDEX('CSVs par sets'!$X$3:$Y$13,MATCH(parameters!AC12,'CSVs par sets'!$Y$3:$Y$13,0),1))</f>
        <v>#N/A</v>
      </c>
      <c r="AE12" s="107" t="e">
        <f>IF(AD12="","null",INDEX('CSVs par sets'!$AG$3:$AH$12,MATCH(AD12,'CSVs par sets'!$AH$3:$AH$12,0),1))</f>
        <v>#N/A</v>
      </c>
      <c r="AF12" s="107" t="e">
        <f t="shared" si="0"/>
        <v>#N/A</v>
      </c>
      <c r="AG12" s="105" t="s">
        <v>252</v>
      </c>
      <c r="AH12" s="107">
        <f t="shared" si="1"/>
        <v>0</v>
      </c>
      <c r="AI12" s="105" t="s">
        <v>133</v>
      </c>
      <c r="AJ12" s="105" t="s">
        <v>133</v>
      </c>
      <c r="AK12" s="105" t="s">
        <v>133</v>
      </c>
      <c r="AL12" s="105" t="s">
        <v>133</v>
      </c>
      <c r="AM12" s="105" t="s">
        <v>133</v>
      </c>
      <c r="AN12" s="118" t="s">
        <v>231</v>
      </c>
      <c r="AO12" s="118" t="str">
        <f>INDEX('CSVs pars nodes and edges'!$CP$3:$CQ$100,MATCH(parameters!AN12,'CSVs pars nodes and edges'!$CQ$3:$CQ$5100,0),1)</f>
        <v>342781ef-92cc-40ee-b936-71ee1118810d</v>
      </c>
      <c r="AP12" s="118" t="s">
        <v>133</v>
      </c>
      <c r="AQ12" s="114" t="s">
        <v>226</v>
      </c>
      <c r="AR12" s="118" t="str">
        <f>INDEX('CSVs pars nodes and edges'!$CP$3:$CQ$100,MATCH(AP12,'CSVs pars nodes and edges'!$CQ$3:$CQ$5100,0),1)</f>
        <v>null</v>
      </c>
    </row>
    <row r="13" spans="1:44" s="105" customFormat="1" hidden="1" x14ac:dyDescent="0.25">
      <c r="A13" s="105" t="s">
        <v>133</v>
      </c>
      <c r="B13" s="105" t="s">
        <v>133</v>
      </c>
      <c r="C13" s="114" t="s">
        <v>133</v>
      </c>
      <c r="D13" s="114" t="str">
        <f>INDEX(assets!$I$3:$M$25,MATCH(parameters!F13,assets!$M$3:$M$25,0),1)</f>
        <v>125170bc-3b4e-40e5-a4eb-132f3e0535a8</v>
      </c>
      <c r="E13" s="105" t="str">
        <f>INDEX(assets!$L$3:$N$25,MATCH(parameters!F13,assets!$M$3:$M$25,0),1)</f>
        <v>dbeac84d-9235-47fb-ae08-c8d47e00f253</v>
      </c>
      <c r="F13" s="107" t="s">
        <v>145</v>
      </c>
      <c r="G13" s="105" t="s">
        <v>241</v>
      </c>
      <c r="H13" s="105" t="s">
        <v>255</v>
      </c>
      <c r="I13" s="106" t="str">
        <f>INDEX('CSVs pars nodes and edges'!A:C,MATCH(parameters!G13,'CSVs pars nodes and edges'!B:B,0),1)</f>
        <v>f7aca36c-0eb5-4feb-955e-5f41261fd94f</v>
      </c>
      <c r="J13" s="116">
        <v>730</v>
      </c>
      <c r="K13" s="105" t="str">
        <f>INDEX('CSVs pars nodes and edges'!A:C,MATCH(parameters!G13,'CSVs pars nodes and edges'!B:B,0),3)</f>
        <v>number</v>
      </c>
      <c r="M13" s="105" t="str">
        <f>INDEX('CSVs pars nodes and edges'!H:I,MATCH(I13,'CSVs pars nodes and edges'!I:I,0),1)</f>
        <v>1c71167f-f2a9-4ffa-8316-7c96b3081ce0</v>
      </c>
      <c r="N13" s="105" t="s">
        <v>34</v>
      </c>
      <c r="O13" s="105" t="str">
        <f>INDEX('CSVs pars nodes and edges'!$CL$3:$CN$13,MATCH(parameters!N13,'CSVs pars nodes and edges'!$CM$3:$CM$13,0),1)</f>
        <v>1e8b4c35-8808-4168-846e-8791d0c7b633</v>
      </c>
      <c r="P13" s="107" t="str">
        <f>INDEX('CSVs pars nodes and edges'!BY:CA,MATCH(parameters!Q13,'CSVs pars nodes and edges'!CA:CA,0),1)</f>
        <v>3dc8a340-3ce2-4319-a396-2cd81cb9fc7f</v>
      </c>
      <c r="Q13" s="105" t="s">
        <v>229</v>
      </c>
      <c r="S13" s="106"/>
      <c r="T13" s="106" t="e">
        <f>IF(S13="null","",INDEX('CSVs par sets'!$X$3:$Y$50,MATCH(parameters!S13,'CSVs par sets'!$Y$3:$Y$50,0),1))</f>
        <v>#N/A</v>
      </c>
      <c r="U13" s="106" t="e">
        <f>IF(T13="","null",INDEX('CSVs par sets'!$AG$3:$AH$50,MATCH(T13,'CSVs par sets'!$AH$3:$AH$50,0),1))</f>
        <v>#N/A</v>
      </c>
      <c r="V13" s="106" t="e">
        <f>IF(T13="","null",INDEX('CSVs par sets'!$AG$3:$AH$10,MATCH(T13,'CSVs par sets'!$AH$3:$AH$10,0),1))</f>
        <v>#N/A</v>
      </c>
      <c r="Y13" s="106"/>
      <c r="Z13" s="106" t="e">
        <f>IF(Y13="null","",INDEX('CSVs par sets'!$X$3:$Y$12,MATCH(parameters!Y13,'CSVs par sets'!$Y$3:$Y$12,0),1))</f>
        <v>#N/A</v>
      </c>
      <c r="AA13" s="106" t="e">
        <f>IF(Z13="","null",INDEX('CSVs par sets'!$AG$3:$AH$12,MATCH(Z13,'CSVs par sets'!$AH$3:$AH$12,0),1))</f>
        <v>#N/A</v>
      </c>
      <c r="AB13" s="106"/>
      <c r="AC13" s="106"/>
      <c r="AD13" s="107" t="e">
        <f>IF(AC13="null","",INDEX('CSVs par sets'!$X$3:$Y$13,MATCH(parameters!AC13,'CSVs par sets'!$Y$3:$Y$13,0),1))</f>
        <v>#N/A</v>
      </c>
      <c r="AE13" s="107" t="e">
        <f>IF(AD13="","null",INDEX('CSVs par sets'!$AG$3:$AH$12,MATCH(AD13,'CSVs par sets'!$AH$3:$AH$12,0),1))</f>
        <v>#N/A</v>
      </c>
      <c r="AF13" s="107" t="e">
        <f t="shared" si="0"/>
        <v>#N/A</v>
      </c>
      <c r="AG13" s="105" t="s">
        <v>230</v>
      </c>
      <c r="AH13" s="107">
        <f t="shared" si="1"/>
        <v>0</v>
      </c>
      <c r="AI13" s="105" t="s">
        <v>133</v>
      </c>
      <c r="AJ13" s="105" t="s">
        <v>133</v>
      </c>
      <c r="AK13" s="105" t="s">
        <v>133</v>
      </c>
      <c r="AL13" s="105" t="s">
        <v>133</v>
      </c>
      <c r="AM13" s="105" t="s">
        <v>133</v>
      </c>
      <c r="AN13" s="118" t="s">
        <v>231</v>
      </c>
      <c r="AO13" s="118" t="str">
        <f>INDEX('CSVs pars nodes and edges'!$CP$3:$CQ$100,MATCH(parameters!AN13,'CSVs pars nodes and edges'!$CQ$3:$CQ$5100,0),1)</f>
        <v>342781ef-92cc-40ee-b936-71ee1118810d</v>
      </c>
      <c r="AP13" s="118" t="s">
        <v>133</v>
      </c>
      <c r="AQ13" s="114" t="s">
        <v>226</v>
      </c>
      <c r="AR13" s="118" t="str">
        <f>INDEX('CSVs pars nodes and edges'!$CP$3:$CQ$100,MATCH(AP13,'CSVs pars nodes and edges'!$CQ$3:$CQ$5100,0),1)</f>
        <v>null</v>
      </c>
    </row>
    <row r="14" spans="1:44" s="105" customFormat="1" ht="60" x14ac:dyDescent="0.25">
      <c r="A14" s="105" t="s">
        <v>133</v>
      </c>
      <c r="B14" s="105" t="s">
        <v>133</v>
      </c>
      <c r="C14" s="114" t="s">
        <v>133</v>
      </c>
      <c r="D14" s="114" t="str">
        <f>INDEX(assets!$I$3:$M$25,MATCH(parameters!F14,assets!$M$3:$M$25,0),1)</f>
        <v>125170bc-3b4e-40e5-a4eb-132f3e0535a8</v>
      </c>
      <c r="E14" s="105" t="str">
        <f>INDEX(assets!$L$3:$N$25,MATCH(parameters!F14,assets!$M$3:$M$25,0),1)</f>
        <v>dbeac84d-9235-47fb-ae08-c8d47e00f253</v>
      </c>
      <c r="F14" s="107" t="s">
        <v>145</v>
      </c>
      <c r="G14" s="105" t="s">
        <v>243</v>
      </c>
      <c r="H14" s="105" t="s">
        <v>256</v>
      </c>
      <c r="I14" s="106" t="str">
        <f>INDEX('CSVs pars nodes and edges'!A:C,MATCH(parameters!G14,'CSVs pars nodes and edges'!B:B,0),1)</f>
        <v>2e666141-ce8f-426d-875d-6a50230a213e</v>
      </c>
      <c r="J14" s="125" t="s">
        <v>245</v>
      </c>
      <c r="K14" s="105" t="str">
        <f>INDEX('CSVs pars nodes and edges'!A:C,MATCH(parameters!G14,'CSVs pars nodes and edges'!B:B,0),3)</f>
        <v>string</v>
      </c>
      <c r="M14" s="105" t="str">
        <f>INDEX('CSVs pars nodes and edges'!H:I,MATCH(I14,'CSVs pars nodes and edges'!I:I,0),1)</f>
        <v>305c1567-1c1b-4b74-957c-431db512fcda</v>
      </c>
      <c r="N14" s="105" t="s">
        <v>103</v>
      </c>
      <c r="O14" s="105" t="str">
        <f>INDEX('CSVs pars nodes and edges'!$CL$3:$CN$13,MATCH(parameters!N14,'CSVs pars nodes and edges'!$CM$3:$CM$13,0),1)</f>
        <v>e674c901-5844-4d64-8830-2933c14a4854</v>
      </c>
      <c r="P14" s="107" t="str">
        <f>INDEX('CSVs pars nodes and edges'!BY:CA,MATCH(parameters!Q14,'CSVs pars nodes and edges'!CA:CA,0),1)</f>
        <v>39eac0b4-4539-4f30-8e1f-294f8451dc42</v>
      </c>
      <c r="Q14" s="105" t="s">
        <v>235</v>
      </c>
      <c r="S14" s="106"/>
      <c r="T14" s="106" t="e">
        <f>IF(S14="null","",INDEX('CSVs par sets'!$X$3:$Y$50,MATCH(parameters!S14,'CSVs par sets'!$Y$3:$Y$50,0),1))</f>
        <v>#N/A</v>
      </c>
      <c r="U14" s="106" t="e">
        <f>IF(T14="","null",INDEX('CSVs par sets'!$AG$3:$AH$50,MATCH(T14,'CSVs par sets'!$AH$3:$AH$50,0),1))</f>
        <v>#N/A</v>
      </c>
      <c r="V14" s="106" t="e">
        <f>IF(T14="","null",INDEX('CSVs par sets'!$AG$3:$AH$10,MATCH(T14,'CSVs par sets'!$AH$3:$AH$10,0),1))</f>
        <v>#N/A</v>
      </c>
      <c r="Y14" s="106"/>
      <c r="Z14" s="106" t="e">
        <f>IF(Y14="null","",INDEX('CSVs par sets'!$X$3:$Y$12,MATCH(parameters!Y14,'CSVs par sets'!$Y$3:$Y$12,0),1))</f>
        <v>#N/A</v>
      </c>
      <c r="AA14" s="106" t="e">
        <f>IF(Z14="","null",INDEX('CSVs par sets'!$AG$3:$AH$12,MATCH(Z14,'CSVs par sets'!$AH$3:$AH$12,0),1))</f>
        <v>#N/A</v>
      </c>
      <c r="AB14" s="106"/>
      <c r="AC14" s="106"/>
      <c r="AD14" s="107" t="e">
        <f>IF(AC14="null","",INDEX('CSVs par sets'!$X$3:$Y$13,MATCH(parameters!AC14,'CSVs par sets'!$Y$3:$Y$13,0),1))</f>
        <v>#N/A</v>
      </c>
      <c r="AE14" s="107" t="e">
        <f>IF(AD14="","null",INDEX('CSVs par sets'!$AG$3:$AH$12,MATCH(AD14,'CSVs par sets'!$AH$3:$AH$12,0),1))</f>
        <v>#N/A</v>
      </c>
      <c r="AF14" s="107" t="e">
        <f t="shared" si="0"/>
        <v>#N/A</v>
      </c>
      <c r="AG14" s="105" t="s">
        <v>230</v>
      </c>
      <c r="AH14" s="107">
        <f t="shared" si="1"/>
        <v>0</v>
      </c>
      <c r="AI14" s="105" t="s">
        <v>133</v>
      </c>
      <c r="AJ14" s="105" t="s">
        <v>133</v>
      </c>
      <c r="AK14" s="105" t="s">
        <v>133</v>
      </c>
      <c r="AL14" s="105" t="s">
        <v>133</v>
      </c>
      <c r="AM14" s="105" t="s">
        <v>133</v>
      </c>
      <c r="AN14" s="118" t="s">
        <v>225</v>
      </c>
      <c r="AO14" s="118" t="str">
        <f>INDEX('CSVs pars nodes and edges'!$CP$3:$CQ$100,MATCH(parameters!AN14,'CSVs pars nodes and edges'!$CQ$3:$CQ$5100,0),1)</f>
        <v>1e08965a-f116-4a6d-8bba-74290edc8c0a</v>
      </c>
      <c r="AP14" s="118" t="s">
        <v>236</v>
      </c>
      <c r="AQ14" s="114" t="s">
        <v>240</v>
      </c>
      <c r="AR14" s="118" t="str">
        <f>INDEX('CSVs pars nodes and edges'!$CP$3:$CQ$100,MATCH(AP14,'CSVs pars nodes and edges'!$CQ$3:$CQ$5100,0),1)</f>
        <v>de7ad5e2-eae4-4454-bcff-09b0a5045348</v>
      </c>
    </row>
    <row r="15" spans="1:44" s="105" customFormat="1" x14ac:dyDescent="0.25">
      <c r="A15" s="105" t="s">
        <v>133</v>
      </c>
      <c r="B15" s="105" t="s">
        <v>133</v>
      </c>
      <c r="C15" s="114" t="s">
        <v>133</v>
      </c>
      <c r="D15" s="114" t="str">
        <f>INDEX(assets!$I$3:$M$25,MATCH(parameters!F15,assets!$M$3:$M$25,0),1)</f>
        <v>125170bc-3b4e-40e5-a4eb-132f3e0535a8</v>
      </c>
      <c r="E15" s="105" t="str">
        <f>INDEX(assets!$L$3:$N$25,MATCH(parameters!F15,assets!$M$3:$M$25,0),1)</f>
        <v>dbeac84d-9235-47fb-ae08-c8d47e00f253</v>
      </c>
      <c r="F15" s="107" t="s">
        <v>145</v>
      </c>
      <c r="G15" s="105" t="s">
        <v>246</v>
      </c>
      <c r="H15" s="105" t="s">
        <v>257</v>
      </c>
      <c r="I15" s="106" t="str">
        <f>INDEX('CSVs pars nodes and edges'!A:C,MATCH(parameters!G15,'CSVs pars nodes and edges'!B:B,0),1)</f>
        <v>b8cb0fd1-d554-4a48-b7de-664a0e922833</v>
      </c>
      <c r="J15" s="125" t="s">
        <v>248</v>
      </c>
      <c r="K15" s="105" t="str">
        <f>INDEX('CSVs pars nodes and edges'!A:C,MATCH(parameters!G15,'CSVs pars nodes and edges'!B:B,0),3)</f>
        <v>string</v>
      </c>
      <c r="M15" s="105" t="str">
        <f>INDEX('CSVs pars nodes and edges'!H:I,MATCH(I15,'CSVs pars nodes and edges'!I:I,0),1)</f>
        <v>18738014-6daa-4122-912c-d3e5d714f369</v>
      </c>
      <c r="N15" s="105" t="s">
        <v>34</v>
      </c>
      <c r="O15" s="105" t="str">
        <f>INDEX('CSVs pars nodes and edges'!$CL$3:$CN$13,MATCH(parameters!N15,'CSVs pars nodes and edges'!$CM$3:$CM$13,0),1)</f>
        <v>1e8b4c35-8808-4168-846e-8791d0c7b633</v>
      </c>
      <c r="P15" s="107" t="str">
        <f>INDEX('CSVs pars nodes and edges'!BY:CA,MATCH(parameters!Q15,'CSVs pars nodes and edges'!CA:CA,0),1)</f>
        <v>370056e9-6f36-4b3e-8b31-a3b1f9a6223b</v>
      </c>
      <c r="Q15" s="105" t="s">
        <v>223</v>
      </c>
      <c r="S15" s="106"/>
      <c r="T15" s="106" t="e">
        <f>IF(S15="null","",INDEX('CSVs par sets'!$X$3:$Y$50,MATCH(parameters!S15,'CSVs par sets'!$Y$3:$Y$50,0),1))</f>
        <v>#N/A</v>
      </c>
      <c r="U15" s="106" t="e">
        <f>IF(T15="","null",INDEX('CSVs par sets'!$AG$3:$AH$50,MATCH(T15,'CSVs par sets'!$AH$3:$AH$50,0),1))</f>
        <v>#N/A</v>
      </c>
      <c r="V15" s="106" t="e">
        <f>IF(T15="","null",INDEX('CSVs par sets'!$AG$3:$AH$10,MATCH(T15,'CSVs par sets'!$AH$3:$AH$10,0),1))</f>
        <v>#N/A</v>
      </c>
      <c r="Y15" s="106"/>
      <c r="Z15" s="106" t="e">
        <f>IF(Y15="null","",INDEX('CSVs par sets'!$X$3:$Y$12,MATCH(parameters!Y15,'CSVs par sets'!$Y$3:$Y$12,0),1))</f>
        <v>#N/A</v>
      </c>
      <c r="AA15" s="106" t="e">
        <f>IF(Z15="","null",INDEX('CSVs par sets'!$AG$3:$AH$12,MATCH(Z15,'CSVs par sets'!$AH$3:$AH$12,0),1))</f>
        <v>#N/A</v>
      </c>
      <c r="AB15" s="106"/>
      <c r="AC15" s="106"/>
      <c r="AD15" s="107" t="e">
        <f>IF(AC15="null","",INDEX('CSVs par sets'!$X$3:$Y$13,MATCH(parameters!AC15,'CSVs par sets'!$Y$3:$Y$13,0),1))</f>
        <v>#N/A</v>
      </c>
      <c r="AE15" s="107" t="e">
        <f>IF(AD15="","null",INDEX('CSVs par sets'!$AG$3:$AH$12,MATCH(AD15,'CSVs par sets'!$AH$3:$AH$12,0),1))</f>
        <v>#N/A</v>
      </c>
      <c r="AF15" s="107" t="e">
        <f t="shared" si="0"/>
        <v>#N/A</v>
      </c>
      <c r="AG15" s="105" t="s">
        <v>230</v>
      </c>
      <c r="AH15" s="107">
        <f t="shared" si="1"/>
        <v>0</v>
      </c>
      <c r="AI15" s="105" t="s">
        <v>133</v>
      </c>
      <c r="AJ15" s="105" t="s">
        <v>133</v>
      </c>
      <c r="AK15" s="105" t="s">
        <v>133</v>
      </c>
      <c r="AL15" s="105" t="s">
        <v>133</v>
      </c>
      <c r="AM15" s="105" t="s">
        <v>133</v>
      </c>
      <c r="AN15" s="118" t="s">
        <v>133</v>
      </c>
      <c r="AO15" s="118" t="str">
        <f>INDEX('CSVs pars nodes and edges'!$CP$3:$CQ$100,MATCH(parameters!AN15,'CSVs pars nodes and edges'!$CQ$3:$CQ$5100,0),1)</f>
        <v>null</v>
      </c>
      <c r="AP15" s="118" t="s">
        <v>133</v>
      </c>
      <c r="AQ15" s="114" t="s">
        <v>226</v>
      </c>
      <c r="AR15" s="118" t="str">
        <f>INDEX('CSVs pars nodes and edges'!$CP$3:$CQ$100,MATCH(AP15,'CSVs pars nodes and edges'!$CQ$3:$CQ$5100,0),1)</f>
        <v>null</v>
      </c>
    </row>
    <row r="16" spans="1:44" s="6" customFormat="1" x14ac:dyDescent="0.25">
      <c r="A16" s="6" t="s">
        <v>133</v>
      </c>
      <c r="B16" s="6" t="s">
        <v>133</v>
      </c>
      <c r="C16" s="114" t="s">
        <v>133</v>
      </c>
      <c r="D16" s="114" t="str">
        <f>INDEX(assets!$I$3:$M$25,MATCH(parameters!F16,assets!$M$3:$M$25,0),1)</f>
        <v>5e2fdb7a-c9fa-4add-86ee-4491a3200a40</v>
      </c>
      <c r="E16" s="6" t="str">
        <f>INDEX(assets!$L$3:$N$25,MATCH(parameters!F16,assets!$M$3:$M$25,0),1)</f>
        <v>dbeac84d-9235-47fb-ae08-c8d47e00f253</v>
      </c>
      <c r="F16" s="126" t="s">
        <v>151</v>
      </c>
      <c r="G16" s="6" t="s">
        <v>220</v>
      </c>
      <c r="H16" s="6" t="s">
        <v>258</v>
      </c>
      <c r="I16" s="25" t="str">
        <f>INDEX('CSVs pars nodes and edges'!A:C,MATCH(parameters!G16,'CSVs pars nodes and edges'!B:B,0),1)</f>
        <v>26481bfb-9602-4606-9b82-daa6282c42c3</v>
      </c>
      <c r="J16" s="127" t="s">
        <v>222</v>
      </c>
      <c r="K16" s="6" t="str">
        <f>INDEX('CSVs pars nodes and edges'!A:C,MATCH(parameters!G16,'CSVs pars nodes and edges'!B:B,0),3)</f>
        <v>string</v>
      </c>
      <c r="M16" s="6" t="str">
        <f>INDEX('CSVs pars nodes and edges'!H:I,MATCH(I16,'CSVs pars nodes and edges'!I:I,0),1)</f>
        <v>18738014-6daa-4122-912c-d3e5d714f369</v>
      </c>
      <c r="N16" s="6" t="s">
        <v>34</v>
      </c>
      <c r="O16" s="6" t="str">
        <f>INDEX('CSVs pars nodes and edges'!$CL$3:$CN$13,MATCH(parameters!N16,'CSVs pars nodes and edges'!$CM$3:$CM$13,0),1)</f>
        <v>1e8b4c35-8808-4168-846e-8791d0c7b633</v>
      </c>
      <c r="P16" s="126" t="str">
        <f>INDEX('CSVs pars nodes and edges'!BY:CA,MATCH(parameters!Q16,'CSVs pars nodes and edges'!CA:CA,0),1)</f>
        <v>370056e9-6f36-4b3e-8b31-a3b1f9a6223b</v>
      </c>
      <c r="Q16" s="6" t="s">
        <v>223</v>
      </c>
      <c r="S16" s="25"/>
      <c r="T16" s="25" t="e">
        <f>IF(S16="null","",INDEX('CSVs par sets'!$X$3:$Y$50,MATCH(parameters!S16,'CSVs par sets'!$Y$3:$Y$50,0),1))</f>
        <v>#N/A</v>
      </c>
      <c r="U16" s="25" t="e">
        <f>IF(T16="","null",INDEX('CSVs par sets'!$AG$3:$AH$50,MATCH(T16,'CSVs par sets'!$AH$3:$AH$50,0),1))</f>
        <v>#N/A</v>
      </c>
      <c r="V16" s="25" t="e">
        <f>IF(T16="","null",INDEX('CSVs par sets'!$AG$3:$AH$10,MATCH(T16,'CSVs par sets'!$AH$3:$AH$10,0),1))</f>
        <v>#N/A</v>
      </c>
      <c r="Y16" s="25"/>
      <c r="Z16" s="25" t="e">
        <f>IF(Y16="null","",INDEX('CSVs par sets'!$X$3:$Y$12,MATCH(parameters!Y16,'CSVs par sets'!$Y$3:$Y$12,0),1))</f>
        <v>#N/A</v>
      </c>
      <c r="AA16" s="25" t="e">
        <f>IF(Z16="","null",INDEX('CSVs par sets'!$AG$3:$AH$12,MATCH(Z16,'CSVs par sets'!$AH$3:$AH$12,0),1))</f>
        <v>#N/A</v>
      </c>
      <c r="AB16" s="25"/>
      <c r="AC16" s="25"/>
      <c r="AD16" s="126" t="e">
        <f>IF(AC16="null","",INDEX('CSVs par sets'!$X$3:$Y$13,MATCH(parameters!AC16,'CSVs par sets'!$Y$3:$Y$13,0),1))</f>
        <v>#N/A</v>
      </c>
      <c r="AE16" s="126" t="e">
        <f>IF(AD16="","null",INDEX('CSVs par sets'!$AG$3:$AH$12,MATCH(AD16,'CSVs par sets'!$AH$3:$AH$12,0),1))</f>
        <v>#N/A</v>
      </c>
      <c r="AF16" s="126" t="e">
        <f t="shared" si="0"/>
        <v>#N/A</v>
      </c>
      <c r="AG16" s="6" t="s">
        <v>230</v>
      </c>
      <c r="AH16" s="126">
        <f t="shared" si="1"/>
        <v>0</v>
      </c>
      <c r="AI16" s="6" t="s">
        <v>133</v>
      </c>
      <c r="AJ16" s="6" t="s">
        <v>133</v>
      </c>
      <c r="AK16" s="6" t="s">
        <v>133</v>
      </c>
      <c r="AL16" s="6" t="s">
        <v>133</v>
      </c>
      <c r="AM16" s="6" t="s">
        <v>133</v>
      </c>
      <c r="AN16" s="118" t="s">
        <v>225</v>
      </c>
      <c r="AO16" s="118" t="str">
        <f>INDEX('CSVs pars nodes and edges'!$CP$3:$CQ$100,MATCH(parameters!AN16,'CSVs pars nodes and edges'!$CQ$3:$CQ$5100,0),1)</f>
        <v>1e08965a-f116-4a6d-8bba-74290edc8c0a</v>
      </c>
      <c r="AP16" s="118" t="s">
        <v>133</v>
      </c>
      <c r="AQ16" s="114" t="s">
        <v>226</v>
      </c>
      <c r="AR16" s="118" t="str">
        <f>INDEX('CSVs pars nodes and edges'!$CP$3:$CQ$100,MATCH(AP16,'CSVs pars nodes and edges'!$CQ$3:$CQ$5100,0),1)</f>
        <v>null</v>
      </c>
    </row>
    <row r="17" spans="1:44" s="6" customFormat="1" hidden="1" x14ac:dyDescent="0.25">
      <c r="A17" s="6" t="s">
        <v>133</v>
      </c>
      <c r="B17" s="6" t="s">
        <v>133</v>
      </c>
      <c r="C17" s="114" t="s">
        <v>133</v>
      </c>
      <c r="D17" s="114" t="str">
        <f>INDEX(assets!$I$3:$M$25,MATCH(parameters!F17,assets!$M$3:$M$25,0),1)</f>
        <v>5e2fdb7a-c9fa-4add-86ee-4491a3200a40</v>
      </c>
      <c r="E17" s="6" t="str">
        <f>INDEX(assets!$L$3:$N$25,MATCH(parameters!F17,assets!$M$3:$M$25,0),1)</f>
        <v>dbeac84d-9235-47fb-ae08-c8d47e00f253</v>
      </c>
      <c r="F17" s="126" t="s">
        <v>151</v>
      </c>
      <c r="G17" s="6" t="s">
        <v>227</v>
      </c>
      <c r="H17" s="6" t="s">
        <v>259</v>
      </c>
      <c r="I17" s="25" t="str">
        <f>INDEX('CSVs pars nodes and edges'!A:C,MATCH(parameters!G17,'CSVs pars nodes and edges'!B:B,0),1)</f>
        <v>8cb2aab9-da67-4671-963f-221979bd6f72</v>
      </c>
      <c r="J17" s="127">
        <v>4</v>
      </c>
      <c r="K17" s="6" t="str">
        <f>INDEX('CSVs pars nodes and edges'!A:C,MATCH(parameters!G17,'CSVs pars nodes and edges'!B:B,0),3)</f>
        <v>number</v>
      </c>
      <c r="M17" s="6" t="str">
        <f>INDEX('CSVs pars nodes and edges'!H:I,MATCH(I17,'CSVs pars nodes and edges'!I:I,0),1)</f>
        <v>8e97e911-4624-41b3-8775-4c3ca14076a9</v>
      </c>
      <c r="N17" s="6" t="s">
        <v>34</v>
      </c>
      <c r="O17" s="6" t="str">
        <f>INDEX('CSVs pars nodes and edges'!$CL$3:$CN$13,MATCH(parameters!N17,'CSVs pars nodes and edges'!$CM$3:$CM$13,0),1)</f>
        <v>1e8b4c35-8808-4168-846e-8791d0c7b633</v>
      </c>
      <c r="P17" s="126" t="str">
        <f>INDEX('CSVs pars nodes and edges'!BY:CA,MATCH(parameters!Q17,'CSVs pars nodes and edges'!CA:CA,0),1)</f>
        <v>3dc8a340-3ce2-4319-a396-2cd81cb9fc7f</v>
      </c>
      <c r="Q17" s="6" t="s">
        <v>229</v>
      </c>
      <c r="S17" s="25"/>
      <c r="T17" s="25" t="e">
        <f>IF(S17="null","",INDEX('CSVs par sets'!$X$3:$Y$50,MATCH(parameters!S17,'CSVs par sets'!$Y$3:$Y$50,0),1))</f>
        <v>#N/A</v>
      </c>
      <c r="U17" s="25" t="e">
        <f>IF(T17="","null",INDEX('CSVs par sets'!$AG$3:$AH$50,MATCH(T17,'CSVs par sets'!$AH$3:$AH$50,0),1))</f>
        <v>#N/A</v>
      </c>
      <c r="V17" s="25" t="e">
        <f>IF(T17="","null",INDEX('CSVs par sets'!$AG$3:$AH$10,MATCH(T17,'CSVs par sets'!$AH$3:$AH$10,0),1))</f>
        <v>#N/A</v>
      </c>
      <c r="Y17" s="25"/>
      <c r="Z17" s="25" t="e">
        <f>IF(Y17="null","",INDEX('CSVs par sets'!$X$3:$Y$12,MATCH(parameters!Y17,'CSVs par sets'!$Y$3:$Y$12,0),1))</f>
        <v>#N/A</v>
      </c>
      <c r="AA17" s="25" t="e">
        <f>IF(Z17="","null",INDEX('CSVs par sets'!$AG$3:$AH$12,MATCH(Z17,'CSVs par sets'!$AH$3:$AH$12,0),1))</f>
        <v>#N/A</v>
      </c>
      <c r="AB17" s="25"/>
      <c r="AC17" s="25"/>
      <c r="AD17" s="126" t="e">
        <f>IF(AC17="null","",INDEX('CSVs par sets'!$X$3:$Y$13,MATCH(parameters!AC17,'CSVs par sets'!$Y$3:$Y$13,0),1))</f>
        <v>#N/A</v>
      </c>
      <c r="AE17" s="126" t="e">
        <f>IF(AD17="","null",INDEX('CSVs par sets'!$AG$3:$AH$12,MATCH(AD17,'CSVs par sets'!$AH$3:$AH$12,0),1))</f>
        <v>#N/A</v>
      </c>
      <c r="AF17" s="126" t="e">
        <f t="shared" si="0"/>
        <v>#N/A</v>
      </c>
      <c r="AG17" s="6" t="s">
        <v>230</v>
      </c>
      <c r="AH17" s="126">
        <f t="shared" si="1"/>
        <v>0</v>
      </c>
      <c r="AI17" s="6" t="s">
        <v>133</v>
      </c>
      <c r="AJ17" s="6" t="s">
        <v>133</v>
      </c>
      <c r="AK17" s="6" t="s">
        <v>133</v>
      </c>
      <c r="AL17" s="6" t="s">
        <v>133</v>
      </c>
      <c r="AM17" s="6" t="s">
        <v>133</v>
      </c>
      <c r="AN17" s="118" t="s">
        <v>231</v>
      </c>
      <c r="AO17" s="118" t="str">
        <f>INDEX('CSVs pars nodes and edges'!$CP$3:$CQ$100,MATCH(parameters!AN17,'CSVs pars nodes and edges'!$CQ$3:$CQ$5100,0),1)</f>
        <v>342781ef-92cc-40ee-b936-71ee1118810d</v>
      </c>
      <c r="AP17" s="118" t="s">
        <v>133</v>
      </c>
      <c r="AQ17" s="114" t="s">
        <v>240</v>
      </c>
      <c r="AR17" s="118" t="str">
        <f>INDEX('CSVs pars nodes and edges'!$CP$3:$CQ$100,MATCH(AP17,'CSVs pars nodes and edges'!$CQ$3:$CQ$5100,0),1)</f>
        <v>null</v>
      </c>
    </row>
    <row r="18" spans="1:44" s="6" customFormat="1" x14ac:dyDescent="0.25">
      <c r="A18" s="6" t="s">
        <v>133</v>
      </c>
      <c r="B18" s="6" t="s">
        <v>133</v>
      </c>
      <c r="C18" s="114" t="s">
        <v>133</v>
      </c>
      <c r="D18" s="114" t="str">
        <f>INDEX(assets!$I$3:$M$25,MATCH(parameters!F18,assets!$M$3:$M$25,0),1)</f>
        <v>5e2fdb7a-c9fa-4add-86ee-4491a3200a40</v>
      </c>
      <c r="E18" s="6" t="str">
        <f>INDEX(assets!$L$3:$N$25,MATCH(parameters!F18,assets!$M$3:$M$25,0),1)</f>
        <v>dbeac84d-9235-47fb-ae08-c8d47e00f253</v>
      </c>
      <c r="F18" s="126" t="s">
        <v>151</v>
      </c>
      <c r="G18" s="6" t="s">
        <v>232</v>
      </c>
      <c r="H18" s="6" t="s">
        <v>260</v>
      </c>
      <c r="I18" s="25" t="str">
        <f>INDEX('CSVs pars nodes and edges'!A:C,MATCH(parameters!G18,'CSVs pars nodes and edges'!B:B,0),1)</f>
        <v>c3963970-68ff-4687-804f-c56e4793c21b</v>
      </c>
      <c r="J18" s="127" t="s">
        <v>234</v>
      </c>
      <c r="K18" s="6" t="str">
        <f>INDEX('CSVs pars nodes and edges'!A:C,MATCH(parameters!G18,'CSVs pars nodes and edges'!B:B,0),3)</f>
        <v>string</v>
      </c>
      <c r="M18" s="6" t="str">
        <f>INDEX('CSVs pars nodes and edges'!H:I,MATCH(I18,'CSVs pars nodes and edges'!I:I,0),1)</f>
        <v>305c1567-1c1b-4b74-957c-431db512fcda</v>
      </c>
      <c r="N18" s="6" t="s">
        <v>103</v>
      </c>
      <c r="O18" s="6" t="str">
        <f>INDEX('CSVs pars nodes and edges'!$CL$3:$CN$13,MATCH(parameters!N18,'CSVs pars nodes and edges'!$CM$3:$CM$13,0),1)</f>
        <v>e674c901-5844-4d64-8830-2933c14a4854</v>
      </c>
      <c r="P18" s="126" t="str">
        <f>INDEX('CSVs pars nodes and edges'!BY:CA,MATCH(parameters!Q18,'CSVs pars nodes and edges'!CA:CA,0),1)</f>
        <v>39eac0b4-4539-4f30-8e1f-294f8451dc42</v>
      </c>
      <c r="Q18" s="6" t="s">
        <v>235</v>
      </c>
      <c r="S18" s="25"/>
      <c r="T18" s="25" t="e">
        <f>IF(S18="null","",INDEX('CSVs par sets'!$X$3:$Y$50,MATCH(parameters!S18,'CSVs par sets'!$Y$3:$Y$50,0),1))</f>
        <v>#N/A</v>
      </c>
      <c r="U18" s="25" t="e">
        <f>IF(T18="","null",INDEX('CSVs par sets'!$AG$3:$AH$50,MATCH(T18,'CSVs par sets'!$AH$3:$AH$50,0),1))</f>
        <v>#N/A</v>
      </c>
      <c r="V18" s="25" t="e">
        <f>IF(T18="","null",INDEX('CSVs par sets'!$AG$3:$AH$10,MATCH(T18,'CSVs par sets'!$AH$3:$AH$10,0),1))</f>
        <v>#N/A</v>
      </c>
      <c r="Y18" s="25"/>
      <c r="Z18" s="25" t="e">
        <f>IF(Y18="null","",INDEX('CSVs par sets'!$X$3:$Y$12,MATCH(parameters!Y18,'CSVs par sets'!$Y$3:$Y$12,0),1))</f>
        <v>#N/A</v>
      </c>
      <c r="AA18" s="25" t="e">
        <f>IF(Z18="","null",INDEX('CSVs par sets'!$AG$3:$AH$12,MATCH(Z18,'CSVs par sets'!$AH$3:$AH$12,0),1))</f>
        <v>#N/A</v>
      </c>
      <c r="AB18" s="25"/>
      <c r="AC18" s="25"/>
      <c r="AD18" s="126" t="e">
        <f>IF(AC18="null","",INDEX('CSVs par sets'!$X$3:$Y$13,MATCH(parameters!AC18,'CSVs par sets'!$Y$3:$Y$13,0),1))</f>
        <v>#N/A</v>
      </c>
      <c r="AE18" s="126" t="e">
        <f>IF(AD18="","null",INDEX('CSVs par sets'!$AG$3:$AH$12,MATCH(AD18,'CSVs par sets'!$AH$3:$AH$12,0),1))</f>
        <v>#N/A</v>
      </c>
      <c r="AF18" s="126" t="e">
        <f t="shared" si="0"/>
        <v>#N/A</v>
      </c>
      <c r="AG18" s="6" t="s">
        <v>261</v>
      </c>
      <c r="AH18" s="126">
        <f t="shared" si="1"/>
        <v>0</v>
      </c>
      <c r="AI18" s="6" t="s">
        <v>133</v>
      </c>
      <c r="AJ18" s="6" t="s">
        <v>133</v>
      </c>
      <c r="AK18" s="6" t="s">
        <v>133</v>
      </c>
      <c r="AL18" s="6" t="s">
        <v>133</v>
      </c>
      <c r="AM18" s="6" t="s">
        <v>133</v>
      </c>
      <c r="AN18" s="118" t="s">
        <v>236</v>
      </c>
      <c r="AO18" s="118" t="str">
        <f>INDEX('CSVs pars nodes and edges'!$CP$3:$CQ$100,MATCH(parameters!AN18,'CSVs pars nodes and edges'!$CQ$3:$CQ$5100,0),1)</f>
        <v>de7ad5e2-eae4-4454-bcff-09b0a5045348</v>
      </c>
      <c r="AP18" s="118" t="s">
        <v>133</v>
      </c>
      <c r="AQ18" s="114" t="s">
        <v>226</v>
      </c>
      <c r="AR18" s="118" t="str">
        <f>INDEX('CSVs pars nodes and edges'!$CP$3:$CQ$100,MATCH(AP18,'CSVs pars nodes and edges'!$CQ$3:$CQ$5100,0),1)</f>
        <v>null</v>
      </c>
    </row>
    <row r="19" spans="1:44" s="6" customFormat="1" hidden="1" x14ac:dyDescent="0.25">
      <c r="A19" s="6" t="s">
        <v>133</v>
      </c>
      <c r="B19" s="6" t="s">
        <v>133</v>
      </c>
      <c r="C19" s="114" t="s">
        <v>133</v>
      </c>
      <c r="D19" s="114" t="str">
        <f>INDEX(assets!$I$3:$M$25,MATCH(parameters!F19,assets!$M$3:$M$25,0),1)</f>
        <v>5e2fdb7a-c9fa-4add-86ee-4491a3200a40</v>
      </c>
      <c r="E19" s="6" t="str">
        <f>INDEX(assets!$L$3:$N$25,MATCH(parameters!F19,assets!$M$3:$M$25,0),1)</f>
        <v>dbeac84d-9235-47fb-ae08-c8d47e00f253</v>
      </c>
      <c r="F19" s="126" t="s">
        <v>151</v>
      </c>
      <c r="G19" s="6" t="s">
        <v>237</v>
      </c>
      <c r="H19" s="6" t="s">
        <v>262</v>
      </c>
      <c r="I19" s="25" t="str">
        <f>INDEX('CSVs pars nodes and edges'!A:C,MATCH(parameters!G19,'CSVs pars nodes and edges'!B:B,0),1)</f>
        <v>444d90cb-6b4e-41a0-a80d-9e9f671c7011</v>
      </c>
      <c r="J19" s="127">
        <v>9.9</v>
      </c>
      <c r="K19" s="6" t="str">
        <f>INDEX('CSVs pars nodes and edges'!A:C,MATCH(parameters!G19,'CSVs pars nodes and edges'!B:B,0),3)</f>
        <v>number</v>
      </c>
      <c r="M19" s="6" t="str">
        <f>INDEX('CSVs pars nodes and edges'!H:I,MATCH(I19,'CSVs pars nodes and edges'!I:I,0),1)</f>
        <v>8e97e911-4624-41b3-8775-4c3ca14076a9</v>
      </c>
      <c r="N19" s="6" t="s">
        <v>34</v>
      </c>
      <c r="O19" s="6" t="str">
        <f>INDEX('CSVs pars nodes and edges'!$CL$3:$CN$13,MATCH(parameters!N19,'CSVs pars nodes and edges'!$CM$3:$CM$13,0),1)</f>
        <v>1e8b4c35-8808-4168-846e-8791d0c7b633</v>
      </c>
      <c r="P19" s="126" t="str">
        <f>INDEX('CSVs pars nodes and edges'!BY:CA,MATCH(parameters!Q19,'CSVs pars nodes and edges'!CA:CA,0),1)</f>
        <v>3dc8a340-3ce2-4319-a396-2cd81cb9fc7f</v>
      </c>
      <c r="Q19" s="6" t="s">
        <v>229</v>
      </c>
      <c r="S19" s="25"/>
      <c r="T19" s="25" t="e">
        <f>IF(S19="null","",INDEX('CSVs par sets'!$X$3:$Y$50,MATCH(parameters!S19,'CSVs par sets'!$Y$3:$Y$50,0),1))</f>
        <v>#N/A</v>
      </c>
      <c r="U19" s="25" t="e">
        <f>IF(T19="","null",INDEX('CSVs par sets'!$AG$3:$AH$50,MATCH(T19,'CSVs par sets'!$AH$3:$AH$50,0),1))</f>
        <v>#N/A</v>
      </c>
      <c r="V19" s="25" t="e">
        <f>IF(T19="","null",INDEX('CSVs par sets'!$AG$3:$AH$10,MATCH(T19,'CSVs par sets'!$AH$3:$AH$10,0),1))</f>
        <v>#N/A</v>
      </c>
      <c r="Y19" s="25"/>
      <c r="Z19" s="25" t="e">
        <f>IF(Y19="null","",INDEX('CSVs par sets'!$X$3:$Y$12,MATCH(parameters!Y19,'CSVs par sets'!$Y$3:$Y$12,0),1))</f>
        <v>#N/A</v>
      </c>
      <c r="AA19" s="25" t="e">
        <f>IF(Z19="","null",INDEX('CSVs par sets'!$AG$3:$AH$12,MATCH(Z19,'CSVs par sets'!$AH$3:$AH$12,0),1))</f>
        <v>#N/A</v>
      </c>
      <c r="AB19" s="25"/>
      <c r="AC19" s="25"/>
      <c r="AD19" s="126" t="e">
        <f>IF(AC19="null","",INDEX('CSVs par sets'!$X$3:$Y$13,MATCH(parameters!AC19,'CSVs par sets'!$Y$3:$Y$13,0),1))</f>
        <v>#N/A</v>
      </c>
      <c r="AE19" s="126" t="e">
        <f>IF(AD19="","null",INDEX('CSVs par sets'!$AG$3:$AH$12,MATCH(AD19,'CSVs par sets'!$AH$3:$AH$12,0),1))</f>
        <v>#N/A</v>
      </c>
      <c r="AF19" s="126" t="e">
        <f t="shared" si="0"/>
        <v>#N/A</v>
      </c>
      <c r="AG19" s="6" t="s">
        <v>263</v>
      </c>
      <c r="AH19" s="126">
        <f t="shared" si="1"/>
        <v>0</v>
      </c>
      <c r="AI19" s="6" t="s">
        <v>133</v>
      </c>
      <c r="AJ19" s="6" t="s">
        <v>133</v>
      </c>
      <c r="AK19" s="6" t="s">
        <v>133</v>
      </c>
      <c r="AL19" s="6" t="s">
        <v>133</v>
      </c>
      <c r="AM19" s="6" t="s">
        <v>133</v>
      </c>
      <c r="AN19" s="118" t="s">
        <v>231</v>
      </c>
      <c r="AO19" s="118" t="str">
        <f>INDEX('CSVs pars nodes and edges'!$CP$3:$CQ$100,MATCH(parameters!AN19,'CSVs pars nodes and edges'!$CQ$3:$CQ$5100,0),1)</f>
        <v>342781ef-92cc-40ee-b936-71ee1118810d</v>
      </c>
      <c r="AP19" s="118" t="s">
        <v>133</v>
      </c>
      <c r="AQ19" s="114" t="s">
        <v>226</v>
      </c>
      <c r="AR19" s="118" t="str">
        <f>INDEX('CSVs pars nodes and edges'!$CP$3:$CQ$100,MATCH(AP19,'CSVs pars nodes and edges'!$CQ$3:$CQ$5100,0),1)</f>
        <v>null</v>
      </c>
    </row>
    <row r="20" spans="1:44" s="6" customFormat="1" hidden="1" x14ac:dyDescent="0.25">
      <c r="A20" s="6" t="s">
        <v>133</v>
      </c>
      <c r="B20" s="6" t="s">
        <v>133</v>
      </c>
      <c r="C20" s="114" t="s">
        <v>133</v>
      </c>
      <c r="D20" s="114" t="str">
        <f>INDEX(assets!$I$3:$M$25,MATCH(parameters!F20,assets!$M$3:$M$25,0),1)</f>
        <v>5e2fdb7a-c9fa-4add-86ee-4491a3200a40</v>
      </c>
      <c r="E20" s="6" t="str">
        <f>INDEX(assets!$L$3:$N$25,MATCH(parameters!F20,assets!$M$3:$M$25,0),1)</f>
        <v>dbeac84d-9235-47fb-ae08-c8d47e00f253</v>
      </c>
      <c r="F20" s="126" t="s">
        <v>151</v>
      </c>
      <c r="G20" s="6" t="s">
        <v>241</v>
      </c>
      <c r="H20" s="6" t="s">
        <v>264</v>
      </c>
      <c r="I20" s="25" t="str">
        <f>INDEX('CSVs pars nodes and edges'!A:C,MATCH(parameters!G20,'CSVs pars nodes and edges'!B:B,0),1)</f>
        <v>f7aca36c-0eb5-4feb-955e-5f41261fd94f</v>
      </c>
      <c r="J20" s="127">
        <v>545</v>
      </c>
      <c r="K20" s="6" t="str">
        <f>INDEX('CSVs pars nodes and edges'!A:C,MATCH(parameters!G20,'CSVs pars nodes and edges'!B:B,0),3)</f>
        <v>number</v>
      </c>
      <c r="M20" s="6" t="str">
        <f>INDEX('CSVs pars nodes and edges'!H:I,MATCH(I20,'CSVs pars nodes and edges'!I:I,0),1)</f>
        <v>1c71167f-f2a9-4ffa-8316-7c96b3081ce0</v>
      </c>
      <c r="N20" s="6" t="s">
        <v>34</v>
      </c>
      <c r="O20" s="6" t="str">
        <f>INDEX('CSVs pars nodes and edges'!$CL$3:$CN$13,MATCH(parameters!N20,'CSVs pars nodes and edges'!$CM$3:$CM$13,0),1)</f>
        <v>1e8b4c35-8808-4168-846e-8791d0c7b633</v>
      </c>
      <c r="P20" s="126" t="str">
        <f>INDEX('CSVs pars nodes and edges'!BY:CA,MATCH(parameters!Q20,'CSVs pars nodes and edges'!CA:CA,0),1)</f>
        <v>3dc8a340-3ce2-4319-a396-2cd81cb9fc7f</v>
      </c>
      <c r="Q20" s="6" t="s">
        <v>229</v>
      </c>
      <c r="S20" s="25"/>
      <c r="T20" s="25" t="e">
        <f>IF(S20="null","",INDEX('CSVs par sets'!$X$3:$Y$50,MATCH(parameters!S20,'CSVs par sets'!$Y$3:$Y$50,0),1))</f>
        <v>#N/A</v>
      </c>
      <c r="U20" s="25" t="e">
        <f>IF(T20="","null",INDEX('CSVs par sets'!$AG$3:$AH$50,MATCH(T20,'CSVs par sets'!$AH$3:$AH$50,0),1))</f>
        <v>#N/A</v>
      </c>
      <c r="V20" s="25" t="e">
        <f>IF(T20="","null",INDEX('CSVs par sets'!$AG$3:$AH$10,MATCH(T20,'CSVs par sets'!$AH$3:$AH$10,0),1))</f>
        <v>#N/A</v>
      </c>
      <c r="Y20" s="25"/>
      <c r="Z20" s="25" t="e">
        <f>IF(Y20="null","",INDEX('CSVs par sets'!$X$3:$Y$12,MATCH(parameters!Y20,'CSVs par sets'!$Y$3:$Y$12,0),1))</f>
        <v>#N/A</v>
      </c>
      <c r="AA20" s="25" t="e">
        <f>IF(Z20="","null",INDEX('CSVs par sets'!$AG$3:$AH$12,MATCH(Z20,'CSVs par sets'!$AH$3:$AH$12,0),1))</f>
        <v>#N/A</v>
      </c>
      <c r="AB20" s="25"/>
      <c r="AC20" s="25"/>
      <c r="AD20" s="126" t="e">
        <f>IF(AC20="null","",INDEX('CSVs par sets'!$X$3:$Y$13,MATCH(parameters!AC20,'CSVs par sets'!$Y$3:$Y$13,0),1))</f>
        <v>#N/A</v>
      </c>
      <c r="AE20" s="126" t="e">
        <f>IF(AD20="","null",INDEX('CSVs par sets'!$AG$3:$AH$12,MATCH(AD20,'CSVs par sets'!$AH$3:$AH$12,0),1))</f>
        <v>#N/A</v>
      </c>
      <c r="AF20" s="126" t="e">
        <f t="shared" si="0"/>
        <v>#N/A</v>
      </c>
      <c r="AG20" s="6" t="s">
        <v>261</v>
      </c>
      <c r="AH20" s="126">
        <f t="shared" si="1"/>
        <v>0</v>
      </c>
      <c r="AI20" s="6" t="s">
        <v>133</v>
      </c>
      <c r="AJ20" s="6" t="s">
        <v>133</v>
      </c>
      <c r="AK20" s="6" t="s">
        <v>133</v>
      </c>
      <c r="AL20" s="6" t="s">
        <v>133</v>
      </c>
      <c r="AM20" s="6" t="s">
        <v>133</v>
      </c>
      <c r="AN20" s="118" t="s">
        <v>231</v>
      </c>
      <c r="AO20" s="118" t="str">
        <f>INDEX('CSVs pars nodes and edges'!$CP$3:$CQ$100,MATCH(parameters!AN20,'CSVs pars nodes and edges'!$CQ$3:$CQ$5100,0),1)</f>
        <v>342781ef-92cc-40ee-b936-71ee1118810d</v>
      </c>
      <c r="AP20" s="118" t="s">
        <v>133</v>
      </c>
      <c r="AQ20" s="114" t="s">
        <v>240</v>
      </c>
      <c r="AR20" s="118" t="str">
        <f>INDEX('CSVs pars nodes and edges'!$CP$3:$CQ$100,MATCH(AP20,'CSVs pars nodes and edges'!$CQ$3:$CQ$5100,0),1)</f>
        <v>null</v>
      </c>
    </row>
    <row r="21" spans="1:44" s="6" customFormat="1" ht="39.6" customHeight="1" x14ac:dyDescent="0.25">
      <c r="A21" s="6" t="s">
        <v>133</v>
      </c>
      <c r="B21" s="6" t="s">
        <v>133</v>
      </c>
      <c r="C21" s="114" t="s">
        <v>133</v>
      </c>
      <c r="D21" s="114" t="str">
        <f>INDEX(assets!$I$3:$M$25,MATCH(parameters!F21,assets!$M$3:$M$25,0),1)</f>
        <v>5e2fdb7a-c9fa-4add-86ee-4491a3200a40</v>
      </c>
      <c r="E21" s="6" t="str">
        <f>INDEX(assets!$L$3:$N$25,MATCH(parameters!F21,assets!$M$3:$M$25,0),1)</f>
        <v>dbeac84d-9235-47fb-ae08-c8d47e00f253</v>
      </c>
      <c r="F21" s="126" t="s">
        <v>151</v>
      </c>
      <c r="G21" s="6" t="s">
        <v>243</v>
      </c>
      <c r="H21" s="6" t="s">
        <v>265</v>
      </c>
      <c r="I21" s="25" t="str">
        <f>INDEX('CSVs pars nodes and edges'!A:C,MATCH(parameters!G21,'CSVs pars nodes and edges'!B:B,0),1)</f>
        <v>2e666141-ce8f-426d-875d-6a50230a213e</v>
      </c>
      <c r="J21" s="128" t="s">
        <v>245</v>
      </c>
      <c r="K21" s="6" t="str">
        <f>INDEX('CSVs pars nodes and edges'!A:C,MATCH(parameters!G21,'CSVs pars nodes and edges'!B:B,0),3)</f>
        <v>string</v>
      </c>
      <c r="M21" s="6" t="str">
        <f>INDEX('CSVs pars nodes and edges'!H:I,MATCH(I21,'CSVs pars nodes and edges'!I:I,0),1)</f>
        <v>305c1567-1c1b-4b74-957c-431db512fcda</v>
      </c>
      <c r="N21" s="6" t="s">
        <v>103</v>
      </c>
      <c r="O21" s="6" t="str">
        <f>INDEX('CSVs pars nodes and edges'!$CL$3:$CN$13,MATCH(parameters!N21,'CSVs pars nodes and edges'!$CM$3:$CM$13,0),1)</f>
        <v>e674c901-5844-4d64-8830-2933c14a4854</v>
      </c>
      <c r="P21" s="126" t="str">
        <f>INDEX('CSVs pars nodes and edges'!BY:CA,MATCH(parameters!Q21,'CSVs pars nodes and edges'!CA:CA,0),1)</f>
        <v>39eac0b4-4539-4f30-8e1f-294f8451dc42</v>
      </c>
      <c r="Q21" s="6" t="s">
        <v>235</v>
      </c>
      <c r="S21" s="25"/>
      <c r="T21" s="25" t="e">
        <f>IF(S21="null","",INDEX('CSVs par sets'!$X$3:$Y$50,MATCH(parameters!S21,'CSVs par sets'!$Y$3:$Y$50,0),1))</f>
        <v>#N/A</v>
      </c>
      <c r="U21" s="25" t="e">
        <f>IF(T21="","null",INDEX('CSVs par sets'!$AG$3:$AH$50,MATCH(T21,'CSVs par sets'!$AH$3:$AH$50,0),1))</f>
        <v>#N/A</v>
      </c>
      <c r="V21" s="25" t="e">
        <f>IF(T21="","null",INDEX('CSVs par sets'!$AG$3:$AH$10,MATCH(T21,'CSVs par sets'!$AH$3:$AH$10,0),1))</f>
        <v>#N/A</v>
      </c>
      <c r="Y21" s="25"/>
      <c r="Z21" s="25" t="e">
        <f>IF(Y21="null","",INDEX('CSVs par sets'!$X$3:$Y$12,MATCH(parameters!Y21,'CSVs par sets'!$Y$3:$Y$12,0),1))</f>
        <v>#N/A</v>
      </c>
      <c r="AA21" s="25" t="e">
        <f>IF(Z21="","null",INDEX('CSVs par sets'!$AG$3:$AH$12,MATCH(Z21,'CSVs par sets'!$AH$3:$AH$12,0),1))</f>
        <v>#N/A</v>
      </c>
      <c r="AB21" s="25"/>
      <c r="AC21" s="25"/>
      <c r="AD21" s="126" t="e">
        <f>IF(AC21="null","",INDEX('CSVs par sets'!$X$3:$Y$13,MATCH(parameters!AC21,'CSVs par sets'!$Y$3:$Y$13,0),1))</f>
        <v>#N/A</v>
      </c>
      <c r="AE21" s="126" t="e">
        <f>IF(AD21="","null",INDEX('CSVs par sets'!$AG$3:$AH$12,MATCH(AD21,'CSVs par sets'!$AH$3:$AH$12,0),1))</f>
        <v>#N/A</v>
      </c>
      <c r="AF21" s="126" t="e">
        <f t="shared" si="0"/>
        <v>#N/A</v>
      </c>
      <c r="AG21" s="6" t="s">
        <v>261</v>
      </c>
      <c r="AH21" s="126">
        <f t="shared" si="1"/>
        <v>0</v>
      </c>
      <c r="AI21" s="6" t="s">
        <v>133</v>
      </c>
      <c r="AJ21" s="6" t="s">
        <v>133</v>
      </c>
      <c r="AK21" s="6" t="s">
        <v>133</v>
      </c>
      <c r="AL21" s="6" t="s">
        <v>133</v>
      </c>
      <c r="AM21" s="6" t="s">
        <v>133</v>
      </c>
      <c r="AN21" s="118" t="s">
        <v>225</v>
      </c>
      <c r="AO21" s="118" t="str">
        <f>INDEX('CSVs pars nodes and edges'!$CP$3:$CQ$100,MATCH(parameters!AN21,'CSVs pars nodes and edges'!$CQ$3:$CQ$5100,0),1)</f>
        <v>1e08965a-f116-4a6d-8bba-74290edc8c0a</v>
      </c>
      <c r="AP21" s="118" t="s">
        <v>236</v>
      </c>
      <c r="AQ21" s="114" t="s">
        <v>226</v>
      </c>
      <c r="AR21" s="118" t="str">
        <f>INDEX('CSVs pars nodes and edges'!$CP$3:$CQ$100,MATCH(AP21,'CSVs pars nodes and edges'!$CQ$3:$CQ$5100,0),1)</f>
        <v>de7ad5e2-eae4-4454-bcff-09b0a5045348</v>
      </c>
    </row>
    <row r="22" spans="1:44" s="6" customFormat="1" ht="36.6" customHeight="1" x14ac:dyDescent="0.25">
      <c r="A22" s="6" t="s">
        <v>133</v>
      </c>
      <c r="B22" s="6" t="s">
        <v>133</v>
      </c>
      <c r="C22" s="105" t="s">
        <v>133</v>
      </c>
      <c r="D22" s="105" t="str">
        <f>INDEX(assets!$I$3:$M$25,MATCH(parameters!F22,assets!$M$3:$M$25,0),1)</f>
        <v>5e2fdb7a-c9fa-4add-86ee-4491a3200a40</v>
      </c>
      <c r="E22" s="6" t="str">
        <f>INDEX(assets!$L$3:$N$25,MATCH(parameters!F22,assets!$M$3:$M$25,0),1)</f>
        <v>dbeac84d-9235-47fb-ae08-c8d47e00f253</v>
      </c>
      <c r="F22" s="126" t="s">
        <v>151</v>
      </c>
      <c r="G22" s="6" t="s">
        <v>246</v>
      </c>
      <c r="H22" s="6" t="s">
        <v>266</v>
      </c>
      <c r="I22" s="25" t="str">
        <f>INDEX('CSVs pars nodes and edges'!A:C,MATCH(parameters!G22,'CSVs pars nodes and edges'!B:B,0),1)</f>
        <v>b8cb0fd1-d554-4a48-b7de-664a0e922833</v>
      </c>
      <c r="J22" s="128" t="s">
        <v>248</v>
      </c>
      <c r="K22" s="6" t="str">
        <f>INDEX('CSVs pars nodes and edges'!A:C,MATCH(parameters!G22,'CSVs pars nodes and edges'!B:B,0),3)</f>
        <v>string</v>
      </c>
      <c r="M22" s="6" t="str">
        <f>INDEX('CSVs pars nodes and edges'!H:I,MATCH(I22,'CSVs pars nodes and edges'!I:I,0),1)</f>
        <v>18738014-6daa-4122-912c-d3e5d714f369</v>
      </c>
      <c r="N22" s="6" t="s">
        <v>34</v>
      </c>
      <c r="O22" s="6" t="str">
        <f>INDEX('CSVs pars nodes and edges'!$CL$3:$CN$13,MATCH(parameters!N22,'CSVs pars nodes and edges'!$CM$3:$CM$13,0),1)</f>
        <v>1e8b4c35-8808-4168-846e-8791d0c7b633</v>
      </c>
      <c r="P22" s="126" t="str">
        <f>INDEX('CSVs pars nodes and edges'!BY:CA,MATCH(parameters!Q22,'CSVs pars nodes and edges'!CA:CA,0),1)</f>
        <v>370056e9-6f36-4b3e-8b31-a3b1f9a6223b</v>
      </c>
      <c r="Q22" s="6" t="s">
        <v>223</v>
      </c>
      <c r="S22" s="25"/>
      <c r="T22" s="25" t="e">
        <f>IF(S22="null","",INDEX('CSVs par sets'!$X$3:$Y$50,MATCH(parameters!S22,'CSVs par sets'!$Y$3:$Y$50,0),1))</f>
        <v>#N/A</v>
      </c>
      <c r="U22" s="25" t="e">
        <f>IF(T22="","null",INDEX('CSVs par sets'!$AG$3:$AH$50,MATCH(T22,'CSVs par sets'!$AH$3:$AH$50,0),1))</f>
        <v>#N/A</v>
      </c>
      <c r="V22" s="25" t="e">
        <f>IF(T22="","null",INDEX('CSVs par sets'!$AG$3:$AH$10,MATCH(T22,'CSVs par sets'!$AH$3:$AH$10,0),1))</f>
        <v>#N/A</v>
      </c>
      <c r="Y22" s="25"/>
      <c r="Z22" s="25" t="e">
        <f>IF(Y22="null","",INDEX('CSVs par sets'!$X$3:$Y$12,MATCH(parameters!Y22,'CSVs par sets'!$Y$3:$Y$12,0),1))</f>
        <v>#N/A</v>
      </c>
      <c r="AA22" s="25" t="e">
        <f>IF(Z22="","null",INDEX('CSVs par sets'!$AG$3:$AH$12,MATCH(Z22,'CSVs par sets'!$AH$3:$AH$12,0),1))</f>
        <v>#N/A</v>
      </c>
      <c r="AB22" s="25"/>
      <c r="AC22" s="25"/>
      <c r="AD22" s="126" t="e">
        <f>IF(AC22="null","",INDEX('CSVs par sets'!$X$3:$Y$13,MATCH(parameters!AC22,'CSVs par sets'!$Y$3:$Y$13,0),1))</f>
        <v>#N/A</v>
      </c>
      <c r="AE22" s="126" t="e">
        <f>IF(AD22="","null",INDEX('CSVs par sets'!$AG$3:$AH$12,MATCH(AD22,'CSVs par sets'!$AH$3:$AH$12,0),1))</f>
        <v>#N/A</v>
      </c>
      <c r="AF22" s="126" t="e">
        <f t="shared" si="0"/>
        <v>#N/A</v>
      </c>
      <c r="AG22" s="6" t="s">
        <v>261</v>
      </c>
      <c r="AH22" s="126">
        <f t="shared" si="1"/>
        <v>0</v>
      </c>
      <c r="AI22" s="6" t="s">
        <v>133</v>
      </c>
      <c r="AJ22" s="6" t="s">
        <v>133</v>
      </c>
      <c r="AK22" s="6" t="s">
        <v>133</v>
      </c>
      <c r="AL22" s="6" t="s">
        <v>133</v>
      </c>
      <c r="AM22" s="6" t="s">
        <v>133</v>
      </c>
      <c r="AN22" s="118" t="s">
        <v>133</v>
      </c>
      <c r="AO22" s="118" t="str">
        <f>INDEX('CSVs pars nodes and edges'!$CP$3:$CQ$100,MATCH(parameters!AN22,'CSVs pars nodes and edges'!$CQ$3:$CQ$5100,0),1)</f>
        <v>null</v>
      </c>
      <c r="AP22" s="118" t="s">
        <v>133</v>
      </c>
      <c r="AQ22" s="105" t="s">
        <v>226</v>
      </c>
      <c r="AR22" s="118" t="str">
        <f>INDEX('CSVs pars nodes and edges'!$CP$3:$CQ$100,MATCH(AP22,'CSVs pars nodes and edges'!$CQ$3:$CQ$5100,0),1)</f>
        <v>null</v>
      </c>
    </row>
    <row r="23" spans="1:44" s="129" customFormat="1" ht="60" customHeight="1" x14ac:dyDescent="0.25">
      <c r="A23" s="129" t="s">
        <v>133</v>
      </c>
      <c r="B23" s="129" t="s">
        <v>133</v>
      </c>
      <c r="C23" s="105" t="s">
        <v>133</v>
      </c>
      <c r="D23" s="105" t="str">
        <f>INDEX(assets!$I$3:$M$25,MATCH(parameters!F23,assets!$M$3:$M$25,0),1)</f>
        <v>24787616-585f-4238-8b53-0cc1e5a15ccc</v>
      </c>
      <c r="E23" s="129" t="str">
        <f>INDEX(assets!$L$3:$N$25,MATCH(parameters!F23,assets!$M$3:$M$25,0),1)</f>
        <v>dbeac84d-9235-47fb-ae08-c8d47e00f253</v>
      </c>
      <c r="F23" s="130" t="s">
        <v>158</v>
      </c>
      <c r="G23" s="129" t="s">
        <v>220</v>
      </c>
      <c r="H23" s="129" t="s">
        <v>267</v>
      </c>
      <c r="I23" s="131" t="str">
        <f>INDEX('CSVs pars nodes and edges'!A:C,MATCH(parameters!G23,'CSVs pars nodes and edges'!B:B,0),1)</f>
        <v>26481bfb-9602-4606-9b82-daa6282c42c3</v>
      </c>
      <c r="J23" s="132" t="s">
        <v>222</v>
      </c>
      <c r="K23" s="129" t="str">
        <f>INDEX('CSVs pars nodes and edges'!A:C,MATCH(parameters!G23,'CSVs pars nodes and edges'!B:B,0),3)</f>
        <v>string</v>
      </c>
      <c r="M23" s="129" t="str">
        <f>INDEX('CSVs pars nodes and edges'!H:I,MATCH(I23,'CSVs pars nodes and edges'!I:I,0),1)</f>
        <v>18738014-6daa-4122-912c-d3e5d714f369</v>
      </c>
      <c r="N23" s="129" t="s">
        <v>34</v>
      </c>
      <c r="O23" s="129" t="str">
        <f>INDEX('CSVs pars nodes and edges'!$CL$3:$CN$13,MATCH(parameters!N23,'CSVs pars nodes and edges'!$CM$3:$CM$13,0),1)</f>
        <v>1e8b4c35-8808-4168-846e-8791d0c7b633</v>
      </c>
      <c r="P23" s="130" t="str">
        <f>INDEX('CSVs pars nodes and edges'!BY:CA,MATCH(parameters!Q23,'CSVs pars nodes and edges'!CA:CA,0),1)</f>
        <v>370056e9-6f36-4b3e-8b31-a3b1f9a6223b</v>
      </c>
      <c r="Q23" s="129" t="s">
        <v>223</v>
      </c>
      <c r="S23" s="131"/>
      <c r="T23" s="131" t="e">
        <f>IF(S23="null","",INDEX('CSVs par sets'!$X$3:$Y$50,MATCH(parameters!S23,'CSVs par sets'!$Y$3:$Y$50,0),1))</f>
        <v>#N/A</v>
      </c>
      <c r="U23" s="131" t="e">
        <f>IF(T23="","null",INDEX('CSVs par sets'!$AG$3:$AH$50,MATCH(T23,'CSVs par sets'!$AH$3:$AH$50,0),1))</f>
        <v>#N/A</v>
      </c>
      <c r="V23" s="131" t="e">
        <f>IF(T23="","null",INDEX('CSVs par sets'!$AG$3:$AH$10,MATCH(T23,'CSVs par sets'!$AH$3:$AH$10,0),1))</f>
        <v>#N/A</v>
      </c>
      <c r="Y23" s="131"/>
      <c r="Z23" s="131" t="e">
        <f>IF(Y23="null","",INDEX('CSVs par sets'!$X$3:$Y$12,MATCH(parameters!Y23,'CSVs par sets'!$Y$3:$Y$12,0),1))</f>
        <v>#N/A</v>
      </c>
      <c r="AA23" s="131" t="e">
        <f>IF(Z23="","null",INDEX('CSVs par sets'!$AG$3:$AH$12,MATCH(Z23,'CSVs par sets'!$AH$3:$AH$12,0),1))</f>
        <v>#N/A</v>
      </c>
      <c r="AB23" s="131"/>
      <c r="AC23" s="131"/>
      <c r="AD23" s="130" t="e">
        <f>IF(AC23="null","",INDEX('CSVs par sets'!$X$3:$Y$13,MATCH(parameters!AC23,'CSVs par sets'!$Y$3:$Y$13,0),1))</f>
        <v>#N/A</v>
      </c>
      <c r="AE23" s="130" t="e">
        <f>IF(AD23="","null",INDEX('CSVs par sets'!$AG$3:$AH$12,MATCH(AD23,'CSVs par sets'!$AH$3:$AH$12,0),1))</f>
        <v>#N/A</v>
      </c>
      <c r="AF23" s="130" t="e">
        <f t="shared" si="0"/>
        <v>#N/A</v>
      </c>
      <c r="AG23" s="129" t="s">
        <v>261</v>
      </c>
      <c r="AH23" s="130">
        <f t="shared" si="1"/>
        <v>0</v>
      </c>
      <c r="AI23" s="129" t="s">
        <v>133</v>
      </c>
      <c r="AJ23" s="129" t="s">
        <v>133</v>
      </c>
      <c r="AK23" s="129" t="s">
        <v>133</v>
      </c>
      <c r="AL23" s="129" t="s">
        <v>133</v>
      </c>
      <c r="AM23" s="129" t="s">
        <v>133</v>
      </c>
      <c r="AN23" s="118" t="s">
        <v>225</v>
      </c>
      <c r="AO23" s="118" t="str">
        <f>INDEX('CSVs pars nodes and edges'!$CP$3:$CQ$100,MATCH(parameters!AN23,'CSVs pars nodes and edges'!$CQ$3:$CQ$5100,0),1)</f>
        <v>1e08965a-f116-4a6d-8bba-74290edc8c0a</v>
      </c>
      <c r="AP23" s="118" t="s">
        <v>133</v>
      </c>
      <c r="AQ23" s="105" t="s">
        <v>226</v>
      </c>
      <c r="AR23" s="118" t="str">
        <f>INDEX('CSVs pars nodes and edges'!$CP$3:$CQ$100,MATCH(AP23,'CSVs pars nodes and edges'!$CQ$3:$CQ$5100,0),1)</f>
        <v>null</v>
      </c>
    </row>
    <row r="24" spans="1:44" s="129" customFormat="1" ht="66" hidden="1" customHeight="1" x14ac:dyDescent="0.25">
      <c r="A24" s="129" t="s">
        <v>133</v>
      </c>
      <c r="B24" s="129" t="s">
        <v>133</v>
      </c>
      <c r="C24" s="114" t="s">
        <v>268</v>
      </c>
      <c r="D24" s="114" t="str">
        <f>INDEX(assets!$I$3:$M$25,MATCH(parameters!F24,assets!$M$3:$M$25,0),1)</f>
        <v>24787616-585f-4238-8b53-0cc1e5a15ccc</v>
      </c>
      <c r="E24" s="129" t="str">
        <f>INDEX(assets!$L$3:$N$25,MATCH(parameters!F24,assets!$M$3:$M$25,0),1)</f>
        <v>dbeac84d-9235-47fb-ae08-c8d47e00f253</v>
      </c>
      <c r="F24" s="130" t="s">
        <v>158</v>
      </c>
      <c r="G24" s="129" t="s">
        <v>227</v>
      </c>
      <c r="H24" s="129" t="s">
        <v>269</v>
      </c>
      <c r="I24" s="131" t="str">
        <f>INDEX('CSVs pars nodes and edges'!A:C,MATCH(parameters!G24,'CSVs pars nodes and edges'!B:B,0),1)</f>
        <v>8cb2aab9-da67-4671-963f-221979bd6f72</v>
      </c>
      <c r="J24" s="132">
        <v>4.6500000000000004</v>
      </c>
      <c r="K24" s="129" t="str">
        <f>INDEX('CSVs pars nodes and edges'!A:C,MATCH(parameters!G24,'CSVs pars nodes and edges'!B:B,0),3)</f>
        <v>number</v>
      </c>
      <c r="M24" s="129" t="str">
        <f>INDEX('CSVs pars nodes and edges'!H:I,MATCH(I24,'CSVs pars nodes and edges'!I:I,0),1)</f>
        <v>8e97e911-4624-41b3-8775-4c3ca14076a9</v>
      </c>
      <c r="N24" s="129" t="s">
        <v>34</v>
      </c>
      <c r="O24" s="129" t="str">
        <f>INDEX('CSVs pars nodes and edges'!$CL$3:$CN$13,MATCH(parameters!N24,'CSVs pars nodes and edges'!$CM$3:$CM$13,0),1)</f>
        <v>1e8b4c35-8808-4168-846e-8791d0c7b633</v>
      </c>
      <c r="P24" s="130" t="str">
        <f>INDEX('CSVs pars nodes and edges'!BY:CA,MATCH(parameters!Q24,'CSVs pars nodes and edges'!CA:CA,0),1)</f>
        <v>3dc8a340-3ce2-4319-a396-2cd81cb9fc7f</v>
      </c>
      <c r="Q24" s="129" t="s">
        <v>229</v>
      </c>
      <c r="S24" s="131"/>
      <c r="T24" s="131" t="e">
        <f>IF(S24="null","",INDEX('CSVs par sets'!$X$3:$Y$50,MATCH(parameters!S24,'CSVs par sets'!$Y$3:$Y$50,0),1))</f>
        <v>#N/A</v>
      </c>
      <c r="U24" s="131" t="e">
        <f>IF(T24="","null",INDEX('CSVs par sets'!$AG$3:$AH$50,MATCH(T24,'CSVs par sets'!$AH$3:$AH$50,0),1))</f>
        <v>#N/A</v>
      </c>
      <c r="V24" s="131" t="e">
        <f>IF(T24="","null",INDEX('CSVs par sets'!$AG$3:$AH$10,MATCH(T24,'CSVs par sets'!$AH$3:$AH$10,0),1))</f>
        <v>#N/A</v>
      </c>
      <c r="Y24" s="131"/>
      <c r="Z24" s="131" t="e">
        <f>IF(Y24="null","",INDEX('CSVs par sets'!$X$3:$Y$12,MATCH(parameters!Y24,'CSVs par sets'!$Y$3:$Y$12,0),1))</f>
        <v>#N/A</v>
      </c>
      <c r="AA24" s="131" t="e">
        <f>IF(Z24="","null",INDEX('CSVs par sets'!$AG$3:$AH$12,MATCH(Z24,'CSVs par sets'!$AH$3:$AH$12,0),1))</f>
        <v>#N/A</v>
      </c>
      <c r="AB24" s="131"/>
      <c r="AC24" s="131"/>
      <c r="AD24" s="130" t="e">
        <f>IF(AC24="null","",INDEX('CSVs par sets'!$X$3:$Y$13,MATCH(parameters!AC24,'CSVs par sets'!$Y$3:$Y$13,0),1))</f>
        <v>#N/A</v>
      </c>
      <c r="AE24" s="130" t="e">
        <f>IF(AD24="","null",INDEX('CSVs par sets'!$AG$3:$AH$12,MATCH(AD24,'CSVs par sets'!$AH$3:$AH$12,0),1))</f>
        <v>#N/A</v>
      </c>
      <c r="AF24" s="130" t="e">
        <f t="shared" si="0"/>
        <v>#N/A</v>
      </c>
      <c r="AG24" s="129" t="s">
        <v>261</v>
      </c>
      <c r="AH24" s="130">
        <f t="shared" si="1"/>
        <v>0</v>
      </c>
      <c r="AI24" s="129" t="s">
        <v>133</v>
      </c>
      <c r="AJ24" s="129" t="s">
        <v>133</v>
      </c>
      <c r="AK24" s="129" t="s">
        <v>133</v>
      </c>
      <c r="AL24" s="129" t="s">
        <v>133</v>
      </c>
      <c r="AM24" s="129" t="s">
        <v>133</v>
      </c>
      <c r="AN24" s="118" t="s">
        <v>231</v>
      </c>
      <c r="AO24" s="118" t="str">
        <f>INDEX('CSVs pars nodes and edges'!$CP$3:$CQ$100,MATCH(parameters!AN24,'CSVs pars nodes and edges'!$CQ$3:$CQ$5100,0),1)</f>
        <v>342781ef-92cc-40ee-b936-71ee1118810d</v>
      </c>
      <c r="AP24" s="118" t="s">
        <v>133</v>
      </c>
      <c r="AQ24" s="114" t="s">
        <v>240</v>
      </c>
      <c r="AR24" s="118" t="str">
        <f>INDEX('CSVs pars nodes and edges'!$CP$3:$CQ$100,MATCH(AP24,'CSVs pars nodes and edges'!$CQ$3:$CQ$5100,0),1)</f>
        <v>null</v>
      </c>
    </row>
    <row r="25" spans="1:44" s="129" customFormat="1" x14ac:dyDescent="0.25">
      <c r="A25" s="129" t="s">
        <v>133</v>
      </c>
      <c r="B25" s="129" t="s">
        <v>133</v>
      </c>
      <c r="C25" s="117" t="s">
        <v>268</v>
      </c>
      <c r="D25" s="117" t="str">
        <f>INDEX(assets!$I$3:$M$25,MATCH(parameters!F25,assets!$M$3:$M$25,0),1)</f>
        <v>24787616-585f-4238-8b53-0cc1e5a15ccc</v>
      </c>
      <c r="E25" s="129" t="str">
        <f>INDEX(assets!$L$3:$N$25,MATCH(parameters!F25,assets!$M$3:$M$25,0),1)</f>
        <v>dbeac84d-9235-47fb-ae08-c8d47e00f253</v>
      </c>
      <c r="F25" s="130" t="s">
        <v>158</v>
      </c>
      <c r="G25" s="129" t="s">
        <v>232</v>
      </c>
      <c r="H25" s="129" t="s">
        <v>270</v>
      </c>
      <c r="I25" s="131" t="str">
        <f>INDEX('CSVs pars nodes and edges'!A:C,MATCH(parameters!G25,'CSVs pars nodes and edges'!B:B,0),1)</f>
        <v>c3963970-68ff-4687-804f-c56e4793c21b</v>
      </c>
      <c r="J25" s="132" t="s">
        <v>271</v>
      </c>
      <c r="K25" s="129" t="str">
        <f>INDEX('CSVs pars nodes and edges'!A:C,MATCH(parameters!G25,'CSVs pars nodes and edges'!B:B,0),3)</f>
        <v>string</v>
      </c>
      <c r="M25" s="129" t="str">
        <f>INDEX('CSVs pars nodes and edges'!H:I,MATCH(I25,'CSVs pars nodes and edges'!I:I,0),1)</f>
        <v>305c1567-1c1b-4b74-957c-431db512fcda</v>
      </c>
      <c r="N25" s="129" t="s">
        <v>103</v>
      </c>
      <c r="O25" s="129" t="str">
        <f>INDEX('CSVs pars nodes and edges'!$CL$3:$CN$13,MATCH(parameters!N25,'CSVs pars nodes and edges'!$CM$3:$CM$13,0),1)</f>
        <v>e674c901-5844-4d64-8830-2933c14a4854</v>
      </c>
      <c r="P25" s="130" t="str">
        <f>INDEX('CSVs pars nodes and edges'!BY:CA,MATCH(parameters!Q25,'CSVs pars nodes and edges'!CA:CA,0),1)</f>
        <v>39eac0b4-4539-4f30-8e1f-294f8451dc42</v>
      </c>
      <c r="Q25" s="129" t="s">
        <v>235</v>
      </c>
      <c r="S25" s="131"/>
      <c r="T25" s="131" t="e">
        <f>IF(S25="null","",INDEX('CSVs par sets'!$X$3:$Y$50,MATCH(parameters!S25,'CSVs par sets'!$Y$3:$Y$50,0),1))</f>
        <v>#N/A</v>
      </c>
      <c r="U25" s="131" t="e">
        <f>IF(T25="","null",INDEX('CSVs par sets'!$AG$3:$AH$50,MATCH(T25,'CSVs par sets'!$AH$3:$AH$50,0),1))</f>
        <v>#N/A</v>
      </c>
      <c r="V25" s="131" t="e">
        <f>IF(T25="","null",INDEX('CSVs par sets'!$AG$3:$AH$10,MATCH(T25,'CSVs par sets'!$AH$3:$AH$10,0),1))</f>
        <v>#N/A</v>
      </c>
      <c r="Y25" s="131"/>
      <c r="Z25" s="131" t="e">
        <f>IF(Y25="null","",INDEX('CSVs par sets'!$X$3:$Y$12,MATCH(parameters!Y25,'CSVs par sets'!$Y$3:$Y$12,0),1))</f>
        <v>#N/A</v>
      </c>
      <c r="AA25" s="131" t="e">
        <f>IF(Z25="","null",INDEX('CSVs par sets'!$AG$3:$AH$12,MATCH(Z25,'CSVs par sets'!$AH$3:$AH$12,0),1))</f>
        <v>#N/A</v>
      </c>
      <c r="AB25" s="131"/>
      <c r="AC25" s="131"/>
      <c r="AD25" s="130" t="e">
        <f>IF(AC25="null","",INDEX('CSVs par sets'!$X$3:$Y$13,MATCH(parameters!AC25,'CSVs par sets'!$Y$3:$Y$13,0),1))</f>
        <v>#N/A</v>
      </c>
      <c r="AE25" s="130" t="e">
        <f>IF(AD25="","null",INDEX('CSVs par sets'!$AG$3:$AH$12,MATCH(AD25,'CSVs par sets'!$AH$3:$AH$12,0),1))</f>
        <v>#N/A</v>
      </c>
      <c r="AF25" s="130" t="e">
        <f t="shared" si="0"/>
        <v>#N/A</v>
      </c>
      <c r="AG25" s="129" t="s">
        <v>263</v>
      </c>
      <c r="AH25" s="130">
        <f t="shared" si="1"/>
        <v>0</v>
      </c>
      <c r="AI25" s="129" t="s">
        <v>133</v>
      </c>
      <c r="AJ25" s="129" t="s">
        <v>133</v>
      </c>
      <c r="AK25" s="129" t="s">
        <v>133</v>
      </c>
      <c r="AL25" s="129" t="s">
        <v>133</v>
      </c>
      <c r="AM25" s="129" t="s">
        <v>133</v>
      </c>
      <c r="AN25" s="118" t="s">
        <v>236</v>
      </c>
      <c r="AO25" s="118" t="str">
        <f>INDEX('CSVs pars nodes and edges'!$CP$3:$CQ$100,MATCH(parameters!AN25,'CSVs pars nodes and edges'!$CQ$3:$CQ$5100,0),1)</f>
        <v>de7ad5e2-eae4-4454-bcff-09b0a5045348</v>
      </c>
      <c r="AP25" s="118" t="s">
        <v>133</v>
      </c>
      <c r="AQ25" s="117" t="s">
        <v>226</v>
      </c>
      <c r="AR25" s="118" t="str">
        <f>INDEX('CSVs pars nodes and edges'!$CP$3:$CQ$100,MATCH(AP25,'CSVs pars nodes and edges'!$CQ$3:$CQ$5100,0),1)</f>
        <v>null</v>
      </c>
    </row>
    <row r="26" spans="1:44" s="129" customFormat="1" hidden="1" x14ac:dyDescent="0.25">
      <c r="A26" s="129" t="s">
        <v>133</v>
      </c>
      <c r="B26" s="129" t="s">
        <v>133</v>
      </c>
      <c r="C26" s="117" t="s">
        <v>268</v>
      </c>
      <c r="D26" s="117" t="str">
        <f>INDEX(assets!$I$3:$M$25,MATCH(parameters!F26,assets!$M$3:$M$25,0),1)</f>
        <v>24787616-585f-4238-8b53-0cc1e5a15ccc</v>
      </c>
      <c r="E26" s="129" t="str">
        <f>INDEX(assets!$L$3:$N$25,MATCH(parameters!F26,assets!$M$3:$M$25,0),1)</f>
        <v>dbeac84d-9235-47fb-ae08-c8d47e00f253</v>
      </c>
      <c r="F26" s="130" t="s">
        <v>158</v>
      </c>
      <c r="G26" s="129" t="s">
        <v>237</v>
      </c>
      <c r="H26" s="129" t="s">
        <v>272</v>
      </c>
      <c r="I26" s="131" t="str">
        <f>INDEX('CSVs pars nodes and edges'!A:C,MATCH(parameters!G26,'CSVs pars nodes and edges'!B:B,0),1)</f>
        <v>444d90cb-6b4e-41a0-a80d-9e9f671c7011</v>
      </c>
      <c r="J26" s="132">
        <v>30</v>
      </c>
      <c r="K26" s="129" t="str">
        <f>INDEX('CSVs pars nodes and edges'!A:C,MATCH(parameters!G26,'CSVs pars nodes and edges'!B:B,0),3)</f>
        <v>number</v>
      </c>
      <c r="M26" s="129" t="str">
        <f>INDEX('CSVs pars nodes and edges'!H:I,MATCH(I26,'CSVs pars nodes and edges'!I:I,0),1)</f>
        <v>8e97e911-4624-41b3-8775-4c3ca14076a9</v>
      </c>
      <c r="N26" s="129" t="s">
        <v>34</v>
      </c>
      <c r="O26" s="129" t="str">
        <f>INDEX('CSVs pars nodes and edges'!$CL$3:$CN$13,MATCH(parameters!N26,'CSVs pars nodes and edges'!$CM$3:$CM$13,0),1)</f>
        <v>1e8b4c35-8808-4168-846e-8791d0c7b633</v>
      </c>
      <c r="P26" s="130" t="str">
        <f>INDEX('CSVs pars nodes and edges'!BY:CA,MATCH(parameters!Q26,'CSVs pars nodes and edges'!CA:CA,0),1)</f>
        <v>3dc8a340-3ce2-4319-a396-2cd81cb9fc7f</v>
      </c>
      <c r="Q26" s="129" t="s">
        <v>229</v>
      </c>
      <c r="S26" s="131"/>
      <c r="T26" s="131" t="e">
        <f>IF(S26="null","",INDEX('CSVs par sets'!$X$3:$Y$50,MATCH(parameters!S26,'CSVs par sets'!$Y$3:$Y$50,0),1))</f>
        <v>#N/A</v>
      </c>
      <c r="U26" s="131" t="e">
        <f>IF(T26="","null",INDEX('CSVs par sets'!$AG$3:$AH$50,MATCH(T26,'CSVs par sets'!$AH$3:$AH$50,0),1))</f>
        <v>#N/A</v>
      </c>
      <c r="V26" s="131" t="e">
        <f>IF(T26="","null",INDEX('CSVs par sets'!$AG$3:$AH$10,MATCH(T26,'CSVs par sets'!$AH$3:$AH$10,0),1))</f>
        <v>#N/A</v>
      </c>
      <c r="Y26" s="131"/>
      <c r="Z26" s="131" t="e">
        <f>IF(Y26="null","",INDEX('CSVs par sets'!$X$3:$Y$12,MATCH(parameters!Y26,'CSVs par sets'!$Y$3:$Y$12,0),1))</f>
        <v>#N/A</v>
      </c>
      <c r="AA26" s="131" t="e">
        <f>IF(Z26="","null",INDEX('CSVs par sets'!$AG$3:$AH$12,MATCH(Z26,'CSVs par sets'!$AH$3:$AH$12,0),1))</f>
        <v>#N/A</v>
      </c>
      <c r="AB26" s="131"/>
      <c r="AC26" s="131"/>
      <c r="AD26" s="130" t="e">
        <f>IF(AC26="null","",INDEX('CSVs par sets'!$X$3:$Y$13,MATCH(parameters!AC26,'CSVs par sets'!$Y$3:$Y$13,0),1))</f>
        <v>#N/A</v>
      </c>
      <c r="AE26" s="130" t="e">
        <f>IF(AD26="","null",INDEX('CSVs par sets'!$AG$3:$AH$12,MATCH(AD26,'CSVs par sets'!$AH$3:$AH$12,0),1))</f>
        <v>#N/A</v>
      </c>
      <c r="AF26" s="130" t="e">
        <f t="shared" si="0"/>
        <v>#N/A</v>
      </c>
      <c r="AG26" s="129" t="s">
        <v>230</v>
      </c>
      <c r="AH26" s="130">
        <f t="shared" si="1"/>
        <v>0</v>
      </c>
      <c r="AI26" s="129" t="s">
        <v>133</v>
      </c>
      <c r="AJ26" s="129" t="s">
        <v>133</v>
      </c>
      <c r="AK26" s="129" t="s">
        <v>133</v>
      </c>
      <c r="AL26" s="129" t="s">
        <v>133</v>
      </c>
      <c r="AM26" s="129" t="s">
        <v>133</v>
      </c>
      <c r="AN26" s="118" t="s">
        <v>231</v>
      </c>
      <c r="AO26" s="118" t="str">
        <f>INDEX('CSVs pars nodes and edges'!$CP$3:$CQ$100,MATCH(parameters!AN26,'CSVs pars nodes and edges'!$CQ$3:$CQ$5100,0),1)</f>
        <v>342781ef-92cc-40ee-b936-71ee1118810d</v>
      </c>
      <c r="AP26" s="118" t="s">
        <v>133</v>
      </c>
      <c r="AQ26" s="117" t="s">
        <v>226</v>
      </c>
      <c r="AR26" s="118" t="str">
        <f>INDEX('CSVs pars nodes and edges'!$CP$3:$CQ$100,MATCH(AP26,'CSVs pars nodes and edges'!$CQ$3:$CQ$5100,0),1)</f>
        <v>null</v>
      </c>
    </row>
    <row r="27" spans="1:44" s="129" customFormat="1" ht="30.6" hidden="1" customHeight="1" x14ac:dyDescent="0.25">
      <c r="A27" s="129" t="s">
        <v>133</v>
      </c>
      <c r="B27" s="129" t="s">
        <v>133</v>
      </c>
      <c r="C27" s="117" t="s">
        <v>268</v>
      </c>
      <c r="D27" s="117" t="str">
        <f>INDEX(assets!$I$3:$M$25,MATCH(parameters!F27,assets!$M$3:$M$25,0),1)</f>
        <v>24787616-585f-4238-8b53-0cc1e5a15ccc</v>
      </c>
      <c r="E27" s="129" t="str">
        <f>INDEX(assets!$L$3:$N$25,MATCH(parameters!F27,assets!$M$3:$M$25,0),1)</f>
        <v>dbeac84d-9235-47fb-ae08-c8d47e00f253</v>
      </c>
      <c r="F27" s="130" t="s">
        <v>158</v>
      </c>
      <c r="G27" s="129" t="s">
        <v>241</v>
      </c>
      <c r="H27" s="129" t="s">
        <v>273</v>
      </c>
      <c r="I27" s="131" t="str">
        <f>INDEX('CSVs pars nodes and edges'!A:C,MATCH(parameters!G27,'CSVs pars nodes and edges'!B:B,0),1)</f>
        <v>f7aca36c-0eb5-4feb-955e-5f41261fd94f</v>
      </c>
      <c r="J27" s="132">
        <v>3715</v>
      </c>
      <c r="K27" s="129" t="str">
        <f>INDEX('CSVs pars nodes and edges'!A:C,MATCH(parameters!G27,'CSVs pars nodes and edges'!B:B,0),3)</f>
        <v>number</v>
      </c>
      <c r="M27" s="129" t="str">
        <f>INDEX('CSVs pars nodes and edges'!H:I,MATCH(I27,'CSVs pars nodes and edges'!I:I,0),1)</f>
        <v>1c71167f-f2a9-4ffa-8316-7c96b3081ce0</v>
      </c>
      <c r="N27" s="129" t="s">
        <v>34</v>
      </c>
      <c r="O27" s="129" t="str">
        <f>INDEX('CSVs pars nodes and edges'!$CL$3:$CN$13,MATCH(parameters!N27,'CSVs pars nodes and edges'!$CM$3:$CM$13,0),1)</f>
        <v>1e8b4c35-8808-4168-846e-8791d0c7b633</v>
      </c>
      <c r="P27" s="130" t="str">
        <f>INDEX('CSVs pars nodes and edges'!BY:CA,MATCH(parameters!Q27,'CSVs pars nodes and edges'!CA:CA,0),1)</f>
        <v>3dc8a340-3ce2-4319-a396-2cd81cb9fc7f</v>
      </c>
      <c r="Q27" s="129" t="s">
        <v>229</v>
      </c>
      <c r="S27" s="131"/>
      <c r="T27" s="131" t="e">
        <f>IF(S27="null","",INDEX('CSVs par sets'!$X$3:$Y$50,MATCH(parameters!S27,'CSVs par sets'!$Y$3:$Y$50,0),1))</f>
        <v>#N/A</v>
      </c>
      <c r="U27" s="131" t="e">
        <f>IF(T27="","null",INDEX('CSVs par sets'!$AG$3:$AH$50,MATCH(T27,'CSVs par sets'!$AH$3:$AH$50,0),1))</f>
        <v>#N/A</v>
      </c>
      <c r="V27" s="131" t="e">
        <f>IF(T27="","null",INDEX('CSVs par sets'!$AG$3:$AH$10,MATCH(T27,'CSVs par sets'!$AH$3:$AH$10,0),1))</f>
        <v>#N/A</v>
      </c>
      <c r="Y27" s="131"/>
      <c r="Z27" s="131" t="e">
        <f>IF(Y27="null","",INDEX('CSVs par sets'!$X$3:$Y$12,MATCH(parameters!Y27,'CSVs par sets'!$Y$3:$Y$12,0),1))</f>
        <v>#N/A</v>
      </c>
      <c r="AA27" s="131" t="e">
        <f>IF(Z27="","null",INDEX('CSVs par sets'!$AG$3:$AH$12,MATCH(Z27,'CSVs par sets'!$AH$3:$AH$12,0),1))</f>
        <v>#N/A</v>
      </c>
      <c r="AB27" s="131"/>
      <c r="AC27" s="131"/>
      <c r="AD27" s="130" t="e">
        <f>IF(AC27="null","",INDEX('CSVs par sets'!$X$3:$Y$13,MATCH(parameters!AC27,'CSVs par sets'!$Y$3:$Y$13,0),1))</f>
        <v>#N/A</v>
      </c>
      <c r="AE27" s="130" t="e">
        <f>IF(AD27="","null",INDEX('CSVs par sets'!$AG$3:$AH$12,MATCH(AD27,'CSVs par sets'!$AH$3:$AH$12,0),1))</f>
        <v>#N/A</v>
      </c>
      <c r="AF27" s="130" t="e">
        <f t="shared" si="0"/>
        <v>#N/A</v>
      </c>
      <c r="AG27" s="129" t="s">
        <v>230</v>
      </c>
      <c r="AH27" s="130">
        <f t="shared" si="1"/>
        <v>0</v>
      </c>
      <c r="AI27" s="129" t="s">
        <v>133</v>
      </c>
      <c r="AJ27" s="129" t="s">
        <v>133</v>
      </c>
      <c r="AK27" s="129" t="s">
        <v>133</v>
      </c>
      <c r="AL27" s="129" t="s">
        <v>133</v>
      </c>
      <c r="AM27" s="129" t="s">
        <v>133</v>
      </c>
      <c r="AN27" s="118" t="s">
        <v>231</v>
      </c>
      <c r="AO27" s="118" t="str">
        <f>INDEX('CSVs pars nodes and edges'!$CP$3:$CQ$100,MATCH(parameters!AN27,'CSVs pars nodes and edges'!$CQ$3:$CQ$5100,0),1)</f>
        <v>342781ef-92cc-40ee-b936-71ee1118810d</v>
      </c>
      <c r="AP27" s="118" t="s">
        <v>133</v>
      </c>
      <c r="AQ27" s="117" t="s">
        <v>240</v>
      </c>
      <c r="AR27" s="118" t="str">
        <f>INDEX('CSVs pars nodes and edges'!$CP$3:$CQ$100,MATCH(AP27,'CSVs pars nodes and edges'!$CQ$3:$CQ$5100,0),1)</f>
        <v>null</v>
      </c>
    </row>
    <row r="28" spans="1:44" s="129" customFormat="1" ht="60" x14ac:dyDescent="0.25">
      <c r="A28" s="129" t="s">
        <v>133</v>
      </c>
      <c r="B28" s="129" t="s">
        <v>133</v>
      </c>
      <c r="C28" s="117" t="s">
        <v>268</v>
      </c>
      <c r="D28" s="117" t="str">
        <f>INDEX(assets!$I$3:$M$25,MATCH(parameters!F28,assets!$M$3:$M$25,0),1)</f>
        <v>24787616-585f-4238-8b53-0cc1e5a15ccc</v>
      </c>
      <c r="E28" s="129" t="str">
        <f>INDEX(assets!$L$3:$N$25,MATCH(parameters!F28,assets!$M$3:$M$25,0),1)</f>
        <v>dbeac84d-9235-47fb-ae08-c8d47e00f253</v>
      </c>
      <c r="F28" s="130" t="s">
        <v>158</v>
      </c>
      <c r="G28" s="129" t="s">
        <v>243</v>
      </c>
      <c r="H28" s="129" t="s">
        <v>274</v>
      </c>
      <c r="I28" s="131" t="str">
        <f>INDEX('CSVs pars nodes and edges'!A:C,MATCH(parameters!G28,'CSVs pars nodes and edges'!B:B,0),1)</f>
        <v>2e666141-ce8f-426d-875d-6a50230a213e</v>
      </c>
      <c r="J28" s="133" t="s">
        <v>245</v>
      </c>
      <c r="K28" s="129" t="str">
        <f>INDEX('CSVs pars nodes and edges'!A:C,MATCH(parameters!G28,'CSVs pars nodes and edges'!B:B,0),3)</f>
        <v>string</v>
      </c>
      <c r="M28" s="129" t="str">
        <f>INDEX('CSVs pars nodes and edges'!H:I,MATCH(I28,'CSVs pars nodes and edges'!I:I,0),1)</f>
        <v>305c1567-1c1b-4b74-957c-431db512fcda</v>
      </c>
      <c r="N28" s="129" t="s">
        <v>103</v>
      </c>
      <c r="O28" s="129" t="str">
        <f>INDEX('CSVs pars nodes and edges'!$CL$3:$CN$13,MATCH(parameters!N28,'CSVs pars nodes and edges'!$CM$3:$CM$13,0),1)</f>
        <v>e674c901-5844-4d64-8830-2933c14a4854</v>
      </c>
      <c r="P28" s="130" t="str">
        <f>INDEX('CSVs pars nodes and edges'!BY:CA,MATCH(parameters!Q28,'CSVs pars nodes and edges'!CA:CA,0),1)</f>
        <v>39eac0b4-4539-4f30-8e1f-294f8451dc42</v>
      </c>
      <c r="Q28" s="129" t="s">
        <v>235</v>
      </c>
      <c r="S28" s="131"/>
      <c r="T28" s="131" t="e">
        <f>IF(S28="null","",INDEX('CSVs par sets'!$X$3:$Y$50,MATCH(parameters!S28,'CSVs par sets'!$Y$3:$Y$50,0),1))</f>
        <v>#N/A</v>
      </c>
      <c r="U28" s="131" t="e">
        <f>IF(T28="","null",INDEX('CSVs par sets'!$AG$3:$AH$50,MATCH(T28,'CSVs par sets'!$AH$3:$AH$50,0),1))</f>
        <v>#N/A</v>
      </c>
      <c r="V28" s="131" t="e">
        <f>IF(T28="","null",INDEX('CSVs par sets'!$AG$3:$AH$10,MATCH(T28,'CSVs par sets'!$AH$3:$AH$10,0),1))</f>
        <v>#N/A</v>
      </c>
      <c r="Y28" s="131"/>
      <c r="Z28" s="131" t="e">
        <f>IF(Y28="null","",INDEX('CSVs par sets'!$X$3:$Y$12,MATCH(parameters!Y28,'CSVs par sets'!$Y$3:$Y$12,0),1))</f>
        <v>#N/A</v>
      </c>
      <c r="AA28" s="131" t="e">
        <f>IF(Z28="","null",INDEX('CSVs par sets'!$AG$3:$AH$12,MATCH(Z28,'CSVs par sets'!$AH$3:$AH$12,0),1))</f>
        <v>#N/A</v>
      </c>
      <c r="AB28" s="131"/>
      <c r="AC28" s="131"/>
      <c r="AD28" s="130" t="e">
        <f>IF(AC28="null","",INDEX('CSVs par sets'!$X$3:$Y$13,MATCH(parameters!AC28,'CSVs par sets'!$Y$3:$Y$13,0),1))</f>
        <v>#N/A</v>
      </c>
      <c r="AE28" s="130" t="e">
        <f>IF(AD28="","null",INDEX('CSVs par sets'!$AG$3:$AH$12,MATCH(AD28,'CSVs par sets'!$AH$3:$AH$12,0),1))</f>
        <v>#N/A</v>
      </c>
      <c r="AF28" s="130" t="e">
        <f t="shared" si="0"/>
        <v>#N/A</v>
      </c>
      <c r="AG28" s="129" t="s">
        <v>230</v>
      </c>
      <c r="AH28" s="130">
        <f t="shared" si="1"/>
        <v>0</v>
      </c>
      <c r="AI28" s="129" t="s">
        <v>133</v>
      </c>
      <c r="AJ28" s="129" t="s">
        <v>133</v>
      </c>
      <c r="AK28" s="129" t="s">
        <v>133</v>
      </c>
      <c r="AL28" s="129" t="s">
        <v>133</v>
      </c>
      <c r="AM28" s="129" t="s">
        <v>133</v>
      </c>
      <c r="AN28" s="118" t="s">
        <v>225</v>
      </c>
      <c r="AO28" s="118" t="str">
        <f>INDEX('CSVs pars nodes and edges'!$CP$3:$CQ$100,MATCH(parameters!AN28,'CSVs pars nodes and edges'!$CQ$3:$CQ$5100,0),1)</f>
        <v>1e08965a-f116-4a6d-8bba-74290edc8c0a</v>
      </c>
      <c r="AP28" s="118" t="s">
        <v>236</v>
      </c>
      <c r="AQ28" s="117" t="s">
        <v>226</v>
      </c>
      <c r="AR28" s="118" t="str">
        <f>INDEX('CSVs pars nodes and edges'!$CP$3:$CQ$100,MATCH(AP28,'CSVs pars nodes and edges'!$CQ$3:$CQ$5100,0),1)</f>
        <v>de7ad5e2-eae4-4454-bcff-09b0a5045348</v>
      </c>
    </row>
    <row r="29" spans="1:44" s="129" customFormat="1" ht="32.65" customHeight="1" x14ac:dyDescent="0.25">
      <c r="C29" s="117"/>
      <c r="D29" s="117" t="str">
        <f>INDEX(assets!$I$3:$M$25,MATCH(parameters!F29,assets!$M$3:$M$25,0),1)</f>
        <v>24787616-585f-4238-8b53-0cc1e5a15ccc</v>
      </c>
      <c r="E29" s="129" t="str">
        <f>INDEX(assets!$L$3:$N$25,MATCH(parameters!F29,assets!$M$3:$M$25,0),1)</f>
        <v>dbeac84d-9235-47fb-ae08-c8d47e00f253</v>
      </c>
      <c r="F29" s="130" t="s">
        <v>158</v>
      </c>
      <c r="G29" s="129" t="s">
        <v>246</v>
      </c>
      <c r="H29" s="129" t="s">
        <v>275</v>
      </c>
      <c r="I29" s="131" t="str">
        <f>INDEX('CSVs pars nodes and edges'!A:C,MATCH(parameters!G29,'CSVs pars nodes and edges'!B:B,0),1)</f>
        <v>b8cb0fd1-d554-4a48-b7de-664a0e922833</v>
      </c>
      <c r="J29" s="133" t="s">
        <v>248</v>
      </c>
      <c r="K29" s="129" t="str">
        <f>INDEX('CSVs pars nodes and edges'!A:C,MATCH(parameters!G29,'CSVs pars nodes and edges'!B:B,0),3)</f>
        <v>string</v>
      </c>
      <c r="M29" s="129" t="str">
        <f>INDEX('CSVs pars nodes and edges'!H:I,MATCH(I29,'CSVs pars nodes and edges'!I:I,0),1)</f>
        <v>18738014-6daa-4122-912c-d3e5d714f369</v>
      </c>
      <c r="N29" s="129" t="s">
        <v>34</v>
      </c>
      <c r="O29" s="129" t="str">
        <f>INDEX('CSVs pars nodes and edges'!$CL$3:$CN$13,MATCH(parameters!N29,'CSVs pars nodes and edges'!$CM$3:$CM$13,0),1)</f>
        <v>1e8b4c35-8808-4168-846e-8791d0c7b633</v>
      </c>
      <c r="P29" s="130" t="str">
        <f>INDEX('CSVs pars nodes and edges'!BY:CA,MATCH(parameters!Q29,'CSVs pars nodes and edges'!CA:CA,0),1)</f>
        <v>370056e9-6f36-4b3e-8b31-a3b1f9a6223b</v>
      </c>
      <c r="Q29" s="129" t="s">
        <v>223</v>
      </c>
      <c r="S29" s="131"/>
      <c r="T29" s="131" t="e">
        <f>IF(S29="null","",INDEX('CSVs par sets'!$X$3:$Y$50,MATCH(parameters!S29,'CSVs par sets'!$Y$3:$Y$50,0),1))</f>
        <v>#N/A</v>
      </c>
      <c r="U29" s="131" t="e">
        <f>IF(T29="","null",INDEX('CSVs par sets'!$AG$3:$AH$50,MATCH(T29,'CSVs par sets'!$AH$3:$AH$50,0),1))</f>
        <v>#N/A</v>
      </c>
      <c r="V29" s="131" t="e">
        <f>IF(T29="","null",INDEX('CSVs par sets'!$AG$3:$AH$10,MATCH(T29,'CSVs par sets'!$AH$3:$AH$10,0),1))</f>
        <v>#N/A</v>
      </c>
      <c r="Y29" s="131"/>
      <c r="Z29" s="131"/>
      <c r="AA29" s="131"/>
      <c r="AB29" s="131"/>
      <c r="AC29" s="131"/>
      <c r="AD29" s="130"/>
      <c r="AE29" s="130"/>
      <c r="AF29" s="130"/>
      <c r="AH29" s="130"/>
      <c r="AN29" s="118" t="s">
        <v>133</v>
      </c>
      <c r="AO29" s="118" t="str">
        <f>INDEX('CSVs pars nodes and edges'!$CP$3:$CQ$100,MATCH(parameters!AN29,'CSVs pars nodes and edges'!$CQ$3:$CQ$5100,0),1)</f>
        <v>null</v>
      </c>
      <c r="AP29" s="118" t="s">
        <v>133</v>
      </c>
      <c r="AQ29" s="117" t="s">
        <v>226</v>
      </c>
      <c r="AR29" s="118" t="str">
        <f>INDEX('CSVs pars nodes and edges'!$CP$3:$CQ$100,MATCH(AP29,'CSVs pars nodes and edges'!$CQ$3:$CQ$5100,0),1)</f>
        <v>null</v>
      </c>
    </row>
    <row r="30" spans="1:44" s="118" customFormat="1" x14ac:dyDescent="0.25">
      <c r="A30" s="118" t="s">
        <v>133</v>
      </c>
      <c r="B30" s="118" t="s">
        <v>133</v>
      </c>
      <c r="C30" s="117" t="s">
        <v>268</v>
      </c>
      <c r="D30" s="117" t="str">
        <f>INDEX(assets!$I$3:$M$25,MATCH(parameters!F30,assets!$M$3:$M$25,0),1)</f>
        <v>5772c0d6-774a-41b3-8fb7-f39a3b5b2fdd</v>
      </c>
      <c r="E30" s="118" t="str">
        <f>INDEX(assets!$L$3:$N$25,MATCH(parameters!F30,assets!$M$3:$M$25,0),1)</f>
        <v>dbeac84d-9235-47fb-ae08-c8d47e00f253</v>
      </c>
      <c r="F30" s="119" t="s">
        <v>164</v>
      </c>
      <c r="G30" s="118" t="s">
        <v>220</v>
      </c>
      <c r="H30" s="118" t="s">
        <v>276</v>
      </c>
      <c r="I30" s="120" t="str">
        <f>INDEX('CSVs pars nodes and edges'!A:C,MATCH(parameters!G30,'CSVs pars nodes and edges'!B:B,0),1)</f>
        <v>26481bfb-9602-4606-9b82-daa6282c42c3</v>
      </c>
      <c r="J30" s="121" t="s">
        <v>222</v>
      </c>
      <c r="K30" s="118" t="str">
        <f>INDEX('CSVs pars nodes and edges'!A:C,MATCH(parameters!G30,'CSVs pars nodes and edges'!B:B,0),3)</f>
        <v>string</v>
      </c>
      <c r="M30" s="118" t="str">
        <f>INDEX('CSVs pars nodes and edges'!H:I,MATCH(I30,'CSVs pars nodes and edges'!I:I,0),1)</f>
        <v>18738014-6daa-4122-912c-d3e5d714f369</v>
      </c>
      <c r="N30" s="118" t="s">
        <v>34</v>
      </c>
      <c r="O30" s="118" t="str">
        <f>INDEX('CSVs pars nodes and edges'!$CL$3:$CN$13,MATCH(parameters!N30,'CSVs pars nodes and edges'!$CM$3:$CM$13,0),1)</f>
        <v>1e8b4c35-8808-4168-846e-8791d0c7b633</v>
      </c>
      <c r="P30" s="119" t="str">
        <f>INDEX('CSVs pars nodes and edges'!BY:CA,MATCH(parameters!Q30,'CSVs pars nodes and edges'!CA:CA,0),1)</f>
        <v>370056e9-6f36-4b3e-8b31-a3b1f9a6223b</v>
      </c>
      <c r="Q30" s="118" t="s">
        <v>223</v>
      </c>
      <c r="S30" s="120"/>
      <c r="T30" s="120" t="e">
        <f>IF(S30="null","",INDEX('CSVs par sets'!$X$3:$Y$50,MATCH(parameters!S30,'CSVs par sets'!$Y$3:$Y$50,0),1))</f>
        <v>#N/A</v>
      </c>
      <c r="U30" s="120" t="e">
        <f>IF(T30="","null",INDEX('CSVs par sets'!$AG$3:$AH$50,MATCH(T30,'CSVs par sets'!$AH$3:$AH$50,0),1))</f>
        <v>#N/A</v>
      </c>
      <c r="V30" s="120" t="e">
        <f>IF(T30="","null",INDEX('CSVs par sets'!$AG$3:$AH$10,MATCH(T30,'CSVs par sets'!$AH$3:$AH$10,0),1))</f>
        <v>#N/A</v>
      </c>
      <c r="Y30" s="120"/>
      <c r="Z30" s="120" t="e">
        <f>IF(Y30="null","",INDEX('CSVs par sets'!$X$3:$Y$12,MATCH(parameters!Y30,'CSVs par sets'!$Y$3:$Y$12,0),1))</f>
        <v>#N/A</v>
      </c>
      <c r="AA30" s="120" t="e">
        <f>IF(Z30="","null",INDEX('CSVs par sets'!$AG$3:$AH$12,MATCH(Z30,'CSVs par sets'!$AH$3:$AH$12,0),1))</f>
        <v>#N/A</v>
      </c>
      <c r="AB30" s="120"/>
      <c r="AC30" s="120"/>
      <c r="AD30" s="119" t="e">
        <f>IF(AC30="null","",INDEX('CSVs par sets'!$X$3:$Y$13,MATCH(parameters!AC30,'CSVs par sets'!$Y$3:$Y$13,0),1))</f>
        <v>#N/A</v>
      </c>
      <c r="AE30" s="119" t="e">
        <f>IF(AD30="","null",INDEX('CSVs par sets'!$AG$3:$AH$12,MATCH(AD30,'CSVs par sets'!$AH$3:$AH$12,0),1))</f>
        <v>#N/A</v>
      </c>
      <c r="AF30" s="119" t="e">
        <f t="shared" si="0"/>
        <v>#N/A</v>
      </c>
      <c r="AG30" s="118" t="s">
        <v>230</v>
      </c>
      <c r="AH30" s="119">
        <f t="shared" si="1"/>
        <v>0</v>
      </c>
      <c r="AI30" s="118" t="s">
        <v>133</v>
      </c>
      <c r="AJ30" s="118" t="s">
        <v>133</v>
      </c>
      <c r="AK30" s="118" t="s">
        <v>133</v>
      </c>
      <c r="AL30" s="118" t="s">
        <v>133</v>
      </c>
      <c r="AM30" s="118" t="s">
        <v>133</v>
      </c>
      <c r="AN30" s="118" t="s">
        <v>225</v>
      </c>
      <c r="AO30" s="118" t="str">
        <f>INDEX('CSVs pars nodes and edges'!$CP$3:$CQ$100,MATCH(parameters!AN30,'CSVs pars nodes and edges'!$CQ$3:$CQ$5100,0),1)</f>
        <v>1e08965a-f116-4a6d-8bba-74290edc8c0a</v>
      </c>
      <c r="AP30" s="118" t="s">
        <v>133</v>
      </c>
      <c r="AQ30" s="117" t="s">
        <v>226</v>
      </c>
      <c r="AR30" s="118" t="str">
        <f>INDEX('CSVs pars nodes and edges'!$CP$3:$CQ$100,MATCH(AP30,'CSVs pars nodes and edges'!$CQ$3:$CQ$5100,0),1)</f>
        <v>null</v>
      </c>
    </row>
    <row r="31" spans="1:44" s="118" customFormat="1" hidden="1" x14ac:dyDescent="0.25">
      <c r="A31" s="118" t="s">
        <v>133</v>
      </c>
      <c r="B31" s="118" t="s">
        <v>133</v>
      </c>
      <c r="C31" s="117" t="s">
        <v>268</v>
      </c>
      <c r="D31" s="117" t="str">
        <f>INDEX(assets!$I$3:$M$25,MATCH(parameters!F31,assets!$M$3:$M$25,0),1)</f>
        <v>5772c0d6-774a-41b3-8fb7-f39a3b5b2fdd</v>
      </c>
      <c r="E31" s="118" t="str">
        <f>INDEX(assets!$L$3:$N$25,MATCH(parameters!F31,assets!$M$3:$M$25,0),1)</f>
        <v>dbeac84d-9235-47fb-ae08-c8d47e00f253</v>
      </c>
      <c r="F31" s="119" t="s">
        <v>164</v>
      </c>
      <c r="G31" s="118" t="s">
        <v>227</v>
      </c>
      <c r="H31" s="118" t="s">
        <v>277</v>
      </c>
      <c r="I31" s="120" t="str">
        <f>INDEX('CSVs pars nodes and edges'!A:C,MATCH(parameters!G31,'CSVs pars nodes and edges'!B:B,0),1)</f>
        <v>8cb2aab9-da67-4671-963f-221979bd6f72</v>
      </c>
      <c r="J31" s="121">
        <v>5</v>
      </c>
      <c r="K31" s="118" t="str">
        <f>INDEX('CSVs pars nodes and edges'!A:C,MATCH(parameters!G31,'CSVs pars nodes and edges'!B:B,0),3)</f>
        <v>number</v>
      </c>
      <c r="M31" s="118" t="str">
        <f>INDEX('CSVs pars nodes and edges'!H:I,MATCH(I31,'CSVs pars nodes and edges'!I:I,0),1)</f>
        <v>8e97e911-4624-41b3-8775-4c3ca14076a9</v>
      </c>
      <c r="N31" s="118" t="s">
        <v>34</v>
      </c>
      <c r="O31" s="118" t="str">
        <f>INDEX('CSVs pars nodes and edges'!$CL$3:$CN$13,MATCH(parameters!N31,'CSVs pars nodes and edges'!$CM$3:$CM$13,0),1)</f>
        <v>1e8b4c35-8808-4168-846e-8791d0c7b633</v>
      </c>
      <c r="P31" s="119" t="str">
        <f>INDEX('CSVs pars nodes and edges'!BY:CA,MATCH(parameters!Q31,'CSVs pars nodes and edges'!CA:CA,0),1)</f>
        <v>3dc8a340-3ce2-4319-a396-2cd81cb9fc7f</v>
      </c>
      <c r="Q31" s="118" t="s">
        <v>229</v>
      </c>
      <c r="S31" s="120"/>
      <c r="T31" s="120" t="e">
        <f>IF(S31="null","",INDEX('CSVs par sets'!$X$3:$Y$50,MATCH(parameters!S31,'CSVs par sets'!$Y$3:$Y$50,0),1))</f>
        <v>#N/A</v>
      </c>
      <c r="U31" s="120" t="e">
        <f>IF(T31="","null",INDEX('CSVs par sets'!$AG$3:$AH$50,MATCH(T31,'CSVs par sets'!$AH$3:$AH$50,0),1))</f>
        <v>#N/A</v>
      </c>
      <c r="V31" s="120" t="e">
        <f>IF(T31="","null",INDEX('CSVs par sets'!$AG$3:$AH$10,MATCH(T31,'CSVs par sets'!$AH$3:$AH$10,0),1))</f>
        <v>#N/A</v>
      </c>
      <c r="Y31" s="120"/>
      <c r="Z31" s="120" t="e">
        <f>IF(Y31="null","",INDEX('CSVs par sets'!$X$3:$Y$12,MATCH(parameters!Y31,'CSVs par sets'!$Y$3:$Y$12,0),1))</f>
        <v>#N/A</v>
      </c>
      <c r="AA31" s="120" t="e">
        <f>IF(Z31="","null",INDEX('CSVs par sets'!$AG$3:$AH$12,MATCH(Z31,'CSVs par sets'!$AH$3:$AH$12,0),1))</f>
        <v>#N/A</v>
      </c>
      <c r="AB31" s="120"/>
      <c r="AC31" s="120"/>
      <c r="AD31" s="119" t="e">
        <f>IF(AC31="null","",INDEX('CSVs par sets'!$X$3:$Y$13,MATCH(parameters!AC31,'CSVs par sets'!$Y$3:$Y$13,0),1))</f>
        <v>#N/A</v>
      </c>
      <c r="AE31" s="119" t="e">
        <f>IF(AD31="","null",INDEX('CSVs par sets'!$AG$3:$AH$12,MATCH(AD31,'CSVs par sets'!$AH$3:$AH$12,0),1))</f>
        <v>#N/A</v>
      </c>
      <c r="AF31" s="119" t="e">
        <f t="shared" si="0"/>
        <v>#N/A</v>
      </c>
      <c r="AG31" s="118" t="s">
        <v>230</v>
      </c>
      <c r="AH31" s="119">
        <f t="shared" si="1"/>
        <v>0</v>
      </c>
      <c r="AI31" s="118" t="s">
        <v>133</v>
      </c>
      <c r="AJ31" s="118" t="s">
        <v>133</v>
      </c>
      <c r="AK31" s="118" t="s">
        <v>133</v>
      </c>
      <c r="AL31" s="118" t="s">
        <v>133</v>
      </c>
      <c r="AM31" s="118" t="s">
        <v>133</v>
      </c>
      <c r="AN31" s="118" t="s">
        <v>231</v>
      </c>
      <c r="AO31" s="118" t="str">
        <f>INDEX('CSVs pars nodes and edges'!$CP$3:$CQ$100,MATCH(parameters!AN31,'CSVs pars nodes and edges'!$CQ$3:$CQ$5100,0),1)</f>
        <v>342781ef-92cc-40ee-b936-71ee1118810d</v>
      </c>
      <c r="AP31" s="118" t="s">
        <v>133</v>
      </c>
      <c r="AQ31" s="117" t="s">
        <v>240</v>
      </c>
      <c r="AR31" s="118" t="str">
        <f>INDEX('CSVs pars nodes and edges'!$CP$3:$CQ$100,MATCH(AP31,'CSVs pars nodes and edges'!$CQ$3:$CQ$5100,0),1)</f>
        <v>null</v>
      </c>
    </row>
    <row r="32" spans="1:44" s="118" customFormat="1" x14ac:dyDescent="0.25">
      <c r="A32" s="118" t="s">
        <v>133</v>
      </c>
      <c r="B32" s="118" t="s">
        <v>133</v>
      </c>
      <c r="C32" s="117" t="s">
        <v>268</v>
      </c>
      <c r="D32" s="117" t="str">
        <f>INDEX(assets!$I$3:$M$25,MATCH(parameters!F32,assets!$M$3:$M$25,0),1)</f>
        <v>5772c0d6-774a-41b3-8fb7-f39a3b5b2fdd</v>
      </c>
      <c r="E32" s="118" t="str">
        <f>INDEX(assets!$L$3:$N$25,MATCH(parameters!F32,assets!$M$3:$M$25,0),1)</f>
        <v>dbeac84d-9235-47fb-ae08-c8d47e00f253</v>
      </c>
      <c r="F32" s="119" t="s">
        <v>164</v>
      </c>
      <c r="G32" s="118" t="s">
        <v>232</v>
      </c>
      <c r="H32" s="118" t="s">
        <v>278</v>
      </c>
      <c r="I32" s="120" t="str">
        <f>INDEX('CSVs pars nodes and edges'!A:C,MATCH(parameters!G32,'CSVs pars nodes and edges'!B:B,0),1)</f>
        <v>c3963970-68ff-4687-804f-c56e4793c21b</v>
      </c>
      <c r="J32" s="121" t="s">
        <v>271</v>
      </c>
      <c r="K32" s="118" t="str">
        <f>INDEX('CSVs pars nodes and edges'!A:C,MATCH(parameters!G32,'CSVs pars nodes and edges'!B:B,0),3)</f>
        <v>string</v>
      </c>
      <c r="M32" s="118" t="str">
        <f>INDEX('CSVs pars nodes and edges'!H:I,MATCH(I32,'CSVs pars nodes and edges'!I:I,0),1)</f>
        <v>305c1567-1c1b-4b74-957c-431db512fcda</v>
      </c>
      <c r="N32" s="118" t="s">
        <v>103</v>
      </c>
      <c r="O32" s="118" t="str">
        <f>INDEX('CSVs pars nodes and edges'!$CL$3:$CN$13,MATCH(parameters!N32,'CSVs pars nodes and edges'!$CM$3:$CM$13,0),1)</f>
        <v>e674c901-5844-4d64-8830-2933c14a4854</v>
      </c>
      <c r="P32" s="119" t="str">
        <f>INDEX('CSVs pars nodes and edges'!BY:CA,MATCH(parameters!Q32,'CSVs pars nodes and edges'!CA:CA,0),1)</f>
        <v>39eac0b4-4539-4f30-8e1f-294f8451dc42</v>
      </c>
      <c r="Q32" s="118" t="s">
        <v>235</v>
      </c>
      <c r="S32" s="120"/>
      <c r="T32" s="120" t="e">
        <f>IF(S32="null","",INDEX('CSVs par sets'!$X$3:$Y$50,MATCH(parameters!S32,'CSVs par sets'!$Y$3:$Y$50,0),1))</f>
        <v>#N/A</v>
      </c>
      <c r="U32" s="120" t="e">
        <f>IF(T32="","null",INDEX('CSVs par sets'!$AG$3:$AH$50,MATCH(T32,'CSVs par sets'!$AH$3:$AH$50,0),1))</f>
        <v>#N/A</v>
      </c>
      <c r="V32" s="120" t="e">
        <f>IF(T32="","null",INDEX('CSVs par sets'!$AG$3:$AH$10,MATCH(T32,'CSVs par sets'!$AH$3:$AH$10,0),1))</f>
        <v>#N/A</v>
      </c>
      <c r="Y32" s="120"/>
      <c r="Z32" s="120" t="e">
        <f>IF(Y32="null","",INDEX('CSVs par sets'!$X$3:$Y$12,MATCH(parameters!Y32,'CSVs par sets'!$Y$3:$Y$12,0),1))</f>
        <v>#N/A</v>
      </c>
      <c r="AA32" s="120" t="e">
        <f>IF(Z32="","null",INDEX('CSVs par sets'!$AG$3:$AH$12,MATCH(Z32,'CSVs par sets'!$AH$3:$AH$12,0),1))</f>
        <v>#N/A</v>
      </c>
      <c r="AB32" s="120"/>
      <c r="AC32" s="120"/>
      <c r="AD32" s="119" t="e">
        <f>IF(AC32="null","",INDEX('CSVs par sets'!$X$3:$Y$13,MATCH(parameters!AC32,'CSVs par sets'!$Y$3:$Y$13,0),1))</f>
        <v>#N/A</v>
      </c>
      <c r="AE32" s="119" t="e">
        <f>IF(AD32="","null",INDEX('CSVs par sets'!$AG$3:$AH$12,MATCH(AD32,'CSVs par sets'!$AH$3:$AH$12,0),1))</f>
        <v>#N/A</v>
      </c>
      <c r="AF32" s="119" t="e">
        <f t="shared" ref="AF32:AF43" si="2">U32&amp;";"&amp;AA32&amp;";"&amp;AE32</f>
        <v>#N/A</v>
      </c>
      <c r="AG32" s="118" t="s">
        <v>230</v>
      </c>
      <c r="AH32" s="119">
        <f t="shared" ref="AH32:AH43" si="3">W32</f>
        <v>0</v>
      </c>
      <c r="AI32" s="118" t="s">
        <v>133</v>
      </c>
      <c r="AJ32" s="118" t="s">
        <v>133</v>
      </c>
      <c r="AK32" s="118" t="s">
        <v>133</v>
      </c>
      <c r="AL32" s="118" t="s">
        <v>133</v>
      </c>
      <c r="AM32" s="118" t="s">
        <v>133</v>
      </c>
      <c r="AN32" s="118" t="s">
        <v>236</v>
      </c>
      <c r="AO32" s="118" t="str">
        <f>INDEX('CSVs pars nodes and edges'!$CP$3:$CQ$100,MATCH(parameters!AN32,'CSVs pars nodes and edges'!$CQ$3:$CQ$5100,0),1)</f>
        <v>de7ad5e2-eae4-4454-bcff-09b0a5045348</v>
      </c>
      <c r="AP32" s="118" t="s">
        <v>133</v>
      </c>
      <c r="AQ32" s="117" t="s">
        <v>240</v>
      </c>
      <c r="AR32" s="118" t="str">
        <f>INDEX('CSVs pars nodes and edges'!$CP$3:$CQ$100,MATCH(AP32,'CSVs pars nodes and edges'!$CQ$3:$CQ$5100,0),1)</f>
        <v>null</v>
      </c>
    </row>
    <row r="33" spans="1:44" s="118" customFormat="1" hidden="1" x14ac:dyDescent="0.25">
      <c r="A33" s="118" t="s">
        <v>133</v>
      </c>
      <c r="B33" s="118" t="s">
        <v>268</v>
      </c>
      <c r="C33" s="117" t="s">
        <v>8</v>
      </c>
      <c r="D33" s="117" t="str">
        <f>INDEX(assets!$I$3:$M$25,MATCH(parameters!F33,assets!$M$3:$M$25,0),1)</f>
        <v>5772c0d6-774a-41b3-8fb7-f39a3b5b2fdd</v>
      </c>
      <c r="E33" s="118" t="str">
        <f>INDEX(assets!$L$3:$N$25,MATCH(parameters!F33,assets!$M$3:$M$25,0),1)</f>
        <v>dbeac84d-9235-47fb-ae08-c8d47e00f253</v>
      </c>
      <c r="F33" s="119" t="s">
        <v>164</v>
      </c>
      <c r="G33" s="118" t="s">
        <v>237</v>
      </c>
      <c r="H33" s="118" t="s">
        <v>279</v>
      </c>
      <c r="I33" s="120" t="str">
        <f>INDEX('CSVs pars nodes and edges'!A:C,MATCH(parameters!G33,'CSVs pars nodes and edges'!B:B,0),1)</f>
        <v>444d90cb-6b4e-41a0-a80d-9e9f671c7011</v>
      </c>
      <c r="J33" s="121">
        <v>34.299999999999997</v>
      </c>
      <c r="K33" s="118" t="str">
        <f>INDEX('CSVs pars nodes and edges'!A:C,MATCH(parameters!G33,'CSVs pars nodes and edges'!B:B,0),3)</f>
        <v>number</v>
      </c>
      <c r="M33" s="118" t="str">
        <f>INDEX('CSVs pars nodes and edges'!H:I,MATCH(I33,'CSVs pars nodes and edges'!I:I,0),1)</f>
        <v>8e97e911-4624-41b3-8775-4c3ca14076a9</v>
      </c>
      <c r="N33" s="118" t="s">
        <v>34</v>
      </c>
      <c r="O33" s="118" t="str">
        <f>INDEX('CSVs pars nodes and edges'!$CL$3:$CN$13,MATCH(parameters!N33,'CSVs pars nodes and edges'!$CM$3:$CM$13,0),1)</f>
        <v>1e8b4c35-8808-4168-846e-8791d0c7b633</v>
      </c>
      <c r="P33" s="119" t="str">
        <f>INDEX('CSVs pars nodes and edges'!BY:CA,MATCH(parameters!Q33,'CSVs pars nodes and edges'!CA:CA,0),1)</f>
        <v>3dc8a340-3ce2-4319-a396-2cd81cb9fc7f</v>
      </c>
      <c r="Q33" s="118" t="s">
        <v>229</v>
      </c>
      <c r="S33" s="120"/>
      <c r="T33" s="120" t="e">
        <f>IF(S33="null","",INDEX('CSVs par sets'!$X$3:$Y$50,MATCH(parameters!S33,'CSVs par sets'!$Y$3:$Y$50,0),1))</f>
        <v>#N/A</v>
      </c>
      <c r="U33" s="120" t="e">
        <f>IF(T33="","null",INDEX('CSVs par sets'!$AG$3:$AH$50,MATCH(T33,'CSVs par sets'!$AH$3:$AH$50,0),1))</f>
        <v>#N/A</v>
      </c>
      <c r="V33" s="120" t="e">
        <f>IF(T33="","null",INDEX('CSVs par sets'!$AG$3:$AH$10,MATCH(T33,'CSVs par sets'!$AH$3:$AH$10,0),1))</f>
        <v>#N/A</v>
      </c>
      <c r="Y33" s="120"/>
      <c r="Z33" s="120" t="e">
        <f>IF(Y33="null","",INDEX('CSVs par sets'!$X$3:$Y$12,MATCH(parameters!Y33,'CSVs par sets'!$Y$3:$Y$12,0),1))</f>
        <v>#N/A</v>
      </c>
      <c r="AA33" s="120" t="e">
        <f>IF(Z33="","null",INDEX('CSVs par sets'!$AG$3:$AH$12,MATCH(Z33,'CSVs par sets'!$AH$3:$AH$12,0),1))</f>
        <v>#N/A</v>
      </c>
      <c r="AB33" s="120"/>
      <c r="AC33" s="120"/>
      <c r="AD33" s="119" t="e">
        <f>IF(AC33="null","",INDEX('CSVs par sets'!$X$3:$Y$13,MATCH(parameters!AC33,'CSVs par sets'!$Y$3:$Y$13,0),1))</f>
        <v>#N/A</v>
      </c>
      <c r="AE33" s="119" t="e">
        <f>IF(AD33="","null",INDEX('CSVs par sets'!$AG$3:$AH$12,MATCH(AD33,'CSVs par sets'!$AH$3:$AH$12,0),1))</f>
        <v>#N/A</v>
      </c>
      <c r="AF33" s="119" t="e">
        <f t="shared" si="2"/>
        <v>#N/A</v>
      </c>
      <c r="AG33" s="118" t="s">
        <v>224</v>
      </c>
      <c r="AH33" s="119">
        <f t="shared" si="3"/>
        <v>0</v>
      </c>
      <c r="AI33" s="118" t="s">
        <v>133</v>
      </c>
      <c r="AJ33" s="118" t="s">
        <v>133</v>
      </c>
      <c r="AK33" s="118" t="s">
        <v>133</v>
      </c>
      <c r="AL33" s="118" t="s">
        <v>133</v>
      </c>
      <c r="AM33" s="118" t="s">
        <v>133</v>
      </c>
      <c r="AN33" s="118" t="s">
        <v>231</v>
      </c>
      <c r="AO33" s="118" t="str">
        <f>INDEX('CSVs pars nodes and edges'!$CP$3:$CQ$100,MATCH(parameters!AN33,'CSVs pars nodes and edges'!$CQ$3:$CQ$5100,0),1)</f>
        <v>342781ef-92cc-40ee-b936-71ee1118810d</v>
      </c>
      <c r="AP33" s="118" t="s">
        <v>133</v>
      </c>
      <c r="AQ33" s="117" t="s">
        <v>240</v>
      </c>
      <c r="AR33" s="118" t="str">
        <f>INDEX('CSVs pars nodes and edges'!$CP$3:$CQ$100,MATCH(AP33,'CSVs pars nodes and edges'!$CQ$3:$CQ$5100,0),1)</f>
        <v>null</v>
      </c>
    </row>
    <row r="34" spans="1:44" s="118" customFormat="1" hidden="1" x14ac:dyDescent="0.25">
      <c r="A34" s="118" t="s">
        <v>133</v>
      </c>
      <c r="B34" s="118" t="s">
        <v>268</v>
      </c>
      <c r="C34" s="117" t="s">
        <v>8</v>
      </c>
      <c r="D34" s="117" t="str">
        <f>INDEX(assets!$I$3:$M$25,MATCH(parameters!F34,assets!$M$3:$M$25,0),1)</f>
        <v>5772c0d6-774a-41b3-8fb7-f39a3b5b2fdd</v>
      </c>
      <c r="E34" s="118" t="str">
        <f>INDEX(assets!$L$3:$N$25,MATCH(parameters!F34,assets!$M$3:$M$25,0),1)</f>
        <v>dbeac84d-9235-47fb-ae08-c8d47e00f253</v>
      </c>
      <c r="F34" s="119" t="s">
        <v>164</v>
      </c>
      <c r="G34" s="118" t="s">
        <v>241</v>
      </c>
      <c r="H34" s="118" t="s">
        <v>280</v>
      </c>
      <c r="I34" s="120" t="str">
        <f>INDEX('CSVs pars nodes and edges'!A:C,MATCH(parameters!G34,'CSVs pars nodes and edges'!B:B,0),1)</f>
        <v>f7aca36c-0eb5-4feb-955e-5f41261fd94f</v>
      </c>
      <c r="J34" s="121">
        <v>2160</v>
      </c>
      <c r="K34" s="118" t="str">
        <f>INDEX('CSVs pars nodes and edges'!A:C,MATCH(parameters!G34,'CSVs pars nodes and edges'!B:B,0),3)</f>
        <v>number</v>
      </c>
      <c r="M34" s="118" t="str">
        <f>INDEX('CSVs pars nodes and edges'!H:I,MATCH(I34,'CSVs pars nodes and edges'!I:I,0),1)</f>
        <v>1c71167f-f2a9-4ffa-8316-7c96b3081ce0</v>
      </c>
      <c r="N34" s="118" t="s">
        <v>34</v>
      </c>
      <c r="O34" s="118" t="str">
        <f>INDEX('CSVs pars nodes and edges'!$CL$3:$CN$13,MATCH(parameters!N34,'CSVs pars nodes and edges'!$CM$3:$CM$13,0),1)</f>
        <v>1e8b4c35-8808-4168-846e-8791d0c7b633</v>
      </c>
      <c r="P34" s="119" t="str">
        <f>INDEX('CSVs pars nodes and edges'!BY:CA,MATCH(parameters!Q34,'CSVs pars nodes and edges'!CA:CA,0),1)</f>
        <v>3dc8a340-3ce2-4319-a396-2cd81cb9fc7f</v>
      </c>
      <c r="Q34" s="118" t="s">
        <v>229</v>
      </c>
      <c r="S34" s="120"/>
      <c r="T34" s="120" t="e">
        <f>IF(S34="null","",INDEX('CSVs par sets'!$X$3:$Y$50,MATCH(parameters!S34,'CSVs par sets'!$Y$3:$Y$50,0),1))</f>
        <v>#N/A</v>
      </c>
      <c r="U34" s="120" t="e">
        <f>IF(T34="","null",INDEX('CSVs par sets'!$AG$3:$AH$50,MATCH(T34,'CSVs par sets'!$AH$3:$AH$50,0),1))</f>
        <v>#N/A</v>
      </c>
      <c r="V34" s="120" t="e">
        <f>IF(T34="","null",INDEX('CSVs par sets'!$AG$3:$AH$10,MATCH(T34,'CSVs par sets'!$AH$3:$AH$10,0),1))</f>
        <v>#N/A</v>
      </c>
      <c r="Y34" s="120"/>
      <c r="Z34" s="120" t="e">
        <f>IF(Y34="null","",INDEX('CSVs par sets'!$X$3:$Y$12,MATCH(parameters!Y34,'CSVs par sets'!$Y$3:$Y$12,0),1))</f>
        <v>#N/A</v>
      </c>
      <c r="AA34" s="120" t="e">
        <f>IF(Z34="","null",INDEX('CSVs par sets'!$AG$3:$AH$12,MATCH(Z34,'CSVs par sets'!$AH$3:$AH$12,0),1))</f>
        <v>#N/A</v>
      </c>
      <c r="AB34" s="120"/>
      <c r="AD34" s="119" t="e">
        <f>IF(AC34="null","",INDEX('CSVs par sets'!$X$3:$Y$13,MATCH(parameters!AC34,'CSVs par sets'!$Y$3:$Y$13,0),1))</f>
        <v>#N/A</v>
      </c>
      <c r="AE34" s="119" t="e">
        <f>IF(AD34="","null",INDEX('CSVs par sets'!$AG$3:$AH$12,MATCH(AD34,'CSVs par sets'!$AH$3:$AH$12,0),1))</f>
        <v>#N/A</v>
      </c>
      <c r="AF34" s="119" t="e">
        <f t="shared" si="2"/>
        <v>#N/A</v>
      </c>
      <c r="AG34" s="118" t="s">
        <v>281</v>
      </c>
      <c r="AH34" s="119">
        <f t="shared" si="3"/>
        <v>0</v>
      </c>
      <c r="AI34" s="118" t="s">
        <v>133</v>
      </c>
      <c r="AJ34" s="118" t="s">
        <v>133</v>
      </c>
      <c r="AK34" s="118" t="s">
        <v>133</v>
      </c>
      <c r="AL34" s="118" t="s">
        <v>133</v>
      </c>
      <c r="AM34" s="118" t="s">
        <v>133</v>
      </c>
      <c r="AN34" s="118" t="s">
        <v>231</v>
      </c>
      <c r="AO34" s="118" t="str">
        <f>INDEX('CSVs pars nodes and edges'!$CP$3:$CQ$100,MATCH(parameters!AN34,'CSVs pars nodes and edges'!$CQ$3:$CQ$5100,0),1)</f>
        <v>342781ef-92cc-40ee-b936-71ee1118810d</v>
      </c>
      <c r="AP34" s="118" t="s">
        <v>133</v>
      </c>
      <c r="AQ34" s="117" t="s">
        <v>240</v>
      </c>
      <c r="AR34" s="118" t="str">
        <f>INDEX('CSVs pars nodes and edges'!$CP$3:$CQ$100,MATCH(AP34,'CSVs pars nodes and edges'!$CQ$3:$CQ$5100,0),1)</f>
        <v>null</v>
      </c>
    </row>
    <row r="35" spans="1:44" s="118" customFormat="1" ht="60" x14ac:dyDescent="0.25">
      <c r="A35" s="118" t="s">
        <v>133</v>
      </c>
      <c r="B35" s="118" t="s">
        <v>268</v>
      </c>
      <c r="C35" s="117" t="s">
        <v>8</v>
      </c>
      <c r="D35" s="117" t="str">
        <f>INDEX(assets!$I$3:$M$25,MATCH(parameters!F35,assets!$M$3:$M$25,0),1)</f>
        <v>5772c0d6-774a-41b3-8fb7-f39a3b5b2fdd</v>
      </c>
      <c r="E35" s="118" t="str">
        <f>INDEX(assets!$L$3:$N$25,MATCH(parameters!F35,assets!$M$3:$M$25,0),1)</f>
        <v>dbeac84d-9235-47fb-ae08-c8d47e00f253</v>
      </c>
      <c r="F35" s="119" t="s">
        <v>164</v>
      </c>
      <c r="G35" s="118" t="s">
        <v>243</v>
      </c>
      <c r="H35" s="118" t="s">
        <v>282</v>
      </c>
      <c r="I35" s="120" t="str">
        <f>INDEX('CSVs pars nodes and edges'!A:C,MATCH(parameters!G35,'CSVs pars nodes and edges'!B:B,0),1)</f>
        <v>2e666141-ce8f-426d-875d-6a50230a213e</v>
      </c>
      <c r="J35" s="124" t="s">
        <v>245</v>
      </c>
      <c r="K35" s="118" t="str">
        <f>INDEX('CSVs pars nodes and edges'!A:C,MATCH(parameters!G35,'CSVs pars nodes and edges'!B:B,0),3)</f>
        <v>string</v>
      </c>
      <c r="M35" s="118" t="str">
        <f>INDEX('CSVs pars nodes and edges'!H:I,MATCH(I35,'CSVs pars nodes and edges'!I:I,0),1)</f>
        <v>305c1567-1c1b-4b74-957c-431db512fcda</v>
      </c>
      <c r="N35" s="118" t="s">
        <v>103</v>
      </c>
      <c r="O35" s="118" t="str">
        <f>INDEX('CSVs pars nodes and edges'!$CL$3:$CN$13,MATCH(parameters!N35,'CSVs pars nodes and edges'!$CM$3:$CM$13,0),1)</f>
        <v>e674c901-5844-4d64-8830-2933c14a4854</v>
      </c>
      <c r="P35" s="119" t="str">
        <f>INDEX('CSVs pars nodes and edges'!BY:CA,MATCH(parameters!Q35,'CSVs pars nodes and edges'!CA:CA,0),1)</f>
        <v>39eac0b4-4539-4f30-8e1f-294f8451dc42</v>
      </c>
      <c r="Q35" s="118" t="s">
        <v>235</v>
      </c>
      <c r="S35" s="120"/>
      <c r="T35" s="120" t="e">
        <f>IF(S35="null","",INDEX('CSVs par sets'!$X$3:$Y$50,MATCH(parameters!S35,'CSVs par sets'!$Y$3:$Y$50,0),1))</f>
        <v>#N/A</v>
      </c>
      <c r="U35" s="120" t="e">
        <f>IF(T35="","null",INDEX('CSVs par sets'!$AG$3:$AH$50,MATCH(T35,'CSVs par sets'!$AH$3:$AH$50,0),1))</f>
        <v>#N/A</v>
      </c>
      <c r="V35" s="120" t="e">
        <f>IF(T35="","null",INDEX('CSVs par sets'!$AG$3:$AH$10,MATCH(T35,'CSVs par sets'!$AH$3:$AH$10,0),1))</f>
        <v>#N/A</v>
      </c>
      <c r="Y35" s="120"/>
      <c r="Z35" s="120" t="e">
        <f>IF(Y35="null","",INDEX('CSVs par sets'!$X$3:$Y$12,MATCH(parameters!Y35,'CSVs par sets'!$Y$3:$Y$12,0),1))</f>
        <v>#N/A</v>
      </c>
      <c r="AA35" s="120" t="e">
        <f>IF(Z35="","null",INDEX('CSVs par sets'!$AG$3:$AH$12,MATCH(Z35,'CSVs par sets'!$AH$3:$AH$12,0),1))</f>
        <v>#N/A</v>
      </c>
      <c r="AB35" s="120"/>
      <c r="AD35" s="119" t="e">
        <f>IF(AC35="null","",INDEX('CSVs par sets'!$X$3:$Y$13,MATCH(parameters!AC35,'CSVs par sets'!$Y$3:$Y$13,0),1))</f>
        <v>#N/A</v>
      </c>
      <c r="AE35" s="119" t="e">
        <f>IF(AD35="","null",INDEX('CSVs par sets'!$AG$3:$AH$12,MATCH(AD35,'CSVs par sets'!$AH$3:$AH$12,0),1))</f>
        <v>#N/A</v>
      </c>
      <c r="AF35" s="119" t="e">
        <f t="shared" si="2"/>
        <v>#N/A</v>
      </c>
      <c r="AG35" s="118" t="s">
        <v>281</v>
      </c>
      <c r="AH35" s="119">
        <f t="shared" si="3"/>
        <v>0</v>
      </c>
      <c r="AI35" s="118" t="s">
        <v>133</v>
      </c>
      <c r="AJ35" s="118" t="s">
        <v>133</v>
      </c>
      <c r="AK35" s="118" t="s">
        <v>133</v>
      </c>
      <c r="AL35" s="118" t="s">
        <v>133</v>
      </c>
      <c r="AM35" s="118" t="s">
        <v>133</v>
      </c>
      <c r="AN35" s="118" t="s">
        <v>225</v>
      </c>
      <c r="AO35" s="118" t="str">
        <f>INDEX('CSVs pars nodes and edges'!$CP$3:$CQ$100,MATCH(parameters!AN35,'CSVs pars nodes and edges'!$CQ$3:$CQ$5100,0),1)</f>
        <v>1e08965a-f116-4a6d-8bba-74290edc8c0a</v>
      </c>
      <c r="AP35" s="118" t="s">
        <v>236</v>
      </c>
      <c r="AQ35" s="117" t="s">
        <v>240</v>
      </c>
      <c r="AR35" s="118" t="str">
        <f>INDEX('CSVs pars nodes and edges'!$CP$3:$CQ$100,MATCH(AP35,'CSVs pars nodes and edges'!$CQ$3:$CQ$5100,0),1)</f>
        <v>de7ad5e2-eae4-4454-bcff-09b0a5045348</v>
      </c>
    </row>
    <row r="36" spans="1:44" s="118" customFormat="1" x14ac:dyDescent="0.25">
      <c r="A36" s="118" t="s">
        <v>133</v>
      </c>
      <c r="B36" s="118" t="s">
        <v>268</v>
      </c>
      <c r="C36" s="117" t="s">
        <v>8</v>
      </c>
      <c r="D36" s="117" t="str">
        <f>INDEX(assets!$I$3:$M$25,MATCH(parameters!F36,assets!$M$3:$M$25,0),1)</f>
        <v>5772c0d6-774a-41b3-8fb7-f39a3b5b2fdd</v>
      </c>
      <c r="E36" s="118" t="str">
        <f>INDEX(assets!$L$3:$N$25,MATCH(parameters!F36,assets!$M$3:$M$25,0),1)</f>
        <v>dbeac84d-9235-47fb-ae08-c8d47e00f253</v>
      </c>
      <c r="F36" s="119" t="s">
        <v>164</v>
      </c>
      <c r="G36" s="118" t="s">
        <v>246</v>
      </c>
      <c r="H36" s="118" t="s">
        <v>283</v>
      </c>
      <c r="I36" s="120" t="str">
        <f>INDEX('CSVs pars nodes and edges'!A:C,MATCH(parameters!G36,'CSVs pars nodes and edges'!B:B,0),1)</f>
        <v>b8cb0fd1-d554-4a48-b7de-664a0e922833</v>
      </c>
      <c r="J36" s="124" t="s">
        <v>248</v>
      </c>
      <c r="K36" s="118" t="str">
        <f>INDEX('CSVs pars nodes and edges'!A:C,MATCH(parameters!G36,'CSVs pars nodes and edges'!B:B,0),3)</f>
        <v>string</v>
      </c>
      <c r="M36" s="118" t="str">
        <f>INDEX('CSVs pars nodes and edges'!H:I,MATCH(I36,'CSVs pars nodes and edges'!I:I,0),1)</f>
        <v>18738014-6daa-4122-912c-d3e5d714f369</v>
      </c>
      <c r="N36" s="118" t="s">
        <v>34</v>
      </c>
      <c r="O36" s="118" t="str">
        <f>INDEX('CSVs pars nodes and edges'!$CL$3:$CN$13,MATCH(parameters!N36,'CSVs pars nodes and edges'!$CM$3:$CM$13,0),1)</f>
        <v>1e8b4c35-8808-4168-846e-8791d0c7b633</v>
      </c>
      <c r="P36" s="119" t="str">
        <f>INDEX('CSVs pars nodes and edges'!BY:CA,MATCH(parameters!Q36,'CSVs pars nodes and edges'!CA:CA,0),1)</f>
        <v>370056e9-6f36-4b3e-8b31-a3b1f9a6223b</v>
      </c>
      <c r="Q36" s="118" t="s">
        <v>223</v>
      </c>
      <c r="S36" s="120"/>
      <c r="T36" s="120" t="e">
        <f>IF(S36="null","",INDEX('CSVs par sets'!$X$3:$Y$50,MATCH(parameters!S36,'CSVs par sets'!$Y$3:$Y$50,0),1))</f>
        <v>#N/A</v>
      </c>
      <c r="U36" s="120" t="e">
        <f>IF(T36="","null",INDEX('CSVs par sets'!$AG$3:$AH$50,MATCH(T36,'CSVs par sets'!$AH$3:$AH$50,0),1))</f>
        <v>#N/A</v>
      </c>
      <c r="V36" s="120" t="e">
        <f>IF(T36="","null",INDEX('CSVs par sets'!$AG$3:$AH$10,MATCH(T36,'CSVs par sets'!$AH$3:$AH$10,0),1))</f>
        <v>#N/A</v>
      </c>
      <c r="Y36" s="120"/>
      <c r="Z36" s="120" t="e">
        <f>IF(Y36="null","",INDEX('CSVs par sets'!$X$3:$Y$12,MATCH(parameters!Y36,'CSVs par sets'!$Y$3:$Y$12,0),1))</f>
        <v>#N/A</v>
      </c>
      <c r="AA36" s="120" t="e">
        <f>IF(Z36="","null",INDEX('CSVs par sets'!$AG$3:$AH$12,MATCH(Z36,'CSVs par sets'!$AH$3:$AH$12,0),1))</f>
        <v>#N/A</v>
      </c>
      <c r="AB36" s="120"/>
      <c r="AC36" s="120"/>
      <c r="AD36" s="119" t="e">
        <f>IF(AC36="null","",INDEX('CSVs par sets'!$X$3:$Y$13,MATCH(parameters!AC36,'CSVs par sets'!$Y$3:$Y$13,0),1))</f>
        <v>#N/A</v>
      </c>
      <c r="AE36" s="119" t="e">
        <f>IF(AD36="","null",INDEX('CSVs par sets'!$AG$3:$AH$12,MATCH(AD36,'CSVs par sets'!$AH$3:$AH$12,0),1))</f>
        <v>#N/A</v>
      </c>
      <c r="AF36" s="119" t="e">
        <f t="shared" si="2"/>
        <v>#N/A</v>
      </c>
      <c r="AG36" s="118" t="s">
        <v>224</v>
      </c>
      <c r="AH36" s="119">
        <f t="shared" si="3"/>
        <v>0</v>
      </c>
      <c r="AI36" s="118" t="s">
        <v>133</v>
      </c>
      <c r="AJ36" s="118" t="s">
        <v>133</v>
      </c>
      <c r="AK36" s="118" t="s">
        <v>133</v>
      </c>
      <c r="AL36" s="118" t="s">
        <v>133</v>
      </c>
      <c r="AM36" s="118" t="s">
        <v>133</v>
      </c>
      <c r="AN36" s="118" t="s">
        <v>133</v>
      </c>
      <c r="AO36" s="118" t="str">
        <f>INDEX('CSVs pars nodes and edges'!$CP$3:$CQ$100,MATCH(parameters!AN36,'CSVs pars nodes and edges'!$CQ$3:$CQ$5100,0),1)</f>
        <v>null</v>
      </c>
      <c r="AP36" s="118" t="s">
        <v>133</v>
      </c>
      <c r="AQ36" s="117" t="s">
        <v>226</v>
      </c>
      <c r="AR36" s="118" t="str">
        <f>INDEX('CSVs pars nodes and edges'!$CP$3:$CQ$100,MATCH(AP36,'CSVs pars nodes and edges'!$CQ$3:$CQ$5100,0),1)</f>
        <v>null</v>
      </c>
    </row>
    <row r="37" spans="1:44" s="105" customFormat="1" x14ac:dyDescent="0.25">
      <c r="A37" s="105" t="s">
        <v>133</v>
      </c>
      <c r="B37" s="105" t="s">
        <v>268</v>
      </c>
      <c r="C37" s="117" t="s">
        <v>8</v>
      </c>
      <c r="D37" s="117" t="str">
        <f>INDEX(assets!$I$3:$M$25,MATCH(parameters!F37,assets!$M$3:$M$25,0),1)</f>
        <v>991ba167-7b32-4c1e-8f14-cf7b16c92446</v>
      </c>
      <c r="E37" s="105" t="str">
        <f>INDEX(assets!$L$3:$N$25,MATCH(parameters!F37,assets!$M$3:$M$25,0),1)</f>
        <v>dbeac84d-9235-47fb-ae08-c8d47e00f253</v>
      </c>
      <c r="F37" s="107" t="s">
        <v>170</v>
      </c>
      <c r="G37" s="105" t="s">
        <v>220</v>
      </c>
      <c r="H37" s="105" t="s">
        <v>284</v>
      </c>
      <c r="I37" s="106" t="str">
        <f>INDEX('CSVs pars nodes and edges'!A:C,MATCH(parameters!G37,'CSVs pars nodes and edges'!B:B,0),1)</f>
        <v>26481bfb-9602-4606-9b82-daa6282c42c3</v>
      </c>
      <c r="J37" s="116" t="s">
        <v>222</v>
      </c>
      <c r="K37" s="105" t="str">
        <f>INDEX('CSVs pars nodes and edges'!A:C,MATCH(parameters!G37,'CSVs pars nodes and edges'!B:B,0),3)</f>
        <v>string</v>
      </c>
      <c r="M37" s="105" t="str">
        <f>INDEX('CSVs pars nodes and edges'!H:I,MATCH(I37,'CSVs pars nodes and edges'!I:I,0),1)</f>
        <v>18738014-6daa-4122-912c-d3e5d714f369</v>
      </c>
      <c r="N37" s="105" t="s">
        <v>34</v>
      </c>
      <c r="O37" s="105" t="str">
        <f>INDEX('CSVs pars nodes and edges'!$CL$3:$CN$13,MATCH(parameters!N37,'CSVs pars nodes and edges'!$CM$3:$CM$13,0),1)</f>
        <v>1e8b4c35-8808-4168-846e-8791d0c7b633</v>
      </c>
      <c r="P37" s="107" t="str">
        <f>INDEX('CSVs pars nodes and edges'!BY:CA,MATCH(parameters!Q37,'CSVs pars nodes and edges'!CA:CA,0),1)</f>
        <v>370056e9-6f36-4b3e-8b31-a3b1f9a6223b</v>
      </c>
      <c r="Q37" s="105" t="s">
        <v>223</v>
      </c>
      <c r="S37" s="106"/>
      <c r="T37" s="106" t="e">
        <f>IF(S37="null","",INDEX('CSVs par sets'!$X$3:$Y$50,MATCH(parameters!S37,'CSVs par sets'!$Y$3:$Y$50,0),1))</f>
        <v>#N/A</v>
      </c>
      <c r="U37" s="106" t="e">
        <f>IF(T37="","null",INDEX('CSVs par sets'!$AG$3:$AH$50,MATCH(T37,'CSVs par sets'!$AH$3:$AH$50,0),1))</f>
        <v>#N/A</v>
      </c>
      <c r="V37" s="106" t="e">
        <f>IF(T37="","null",INDEX('CSVs par sets'!$AG$3:$AH$10,MATCH(T37,'CSVs par sets'!$AH$3:$AH$10,0),1))</f>
        <v>#N/A</v>
      </c>
      <c r="Y37" s="106"/>
      <c r="Z37" s="106" t="e">
        <f>IF(Y37="null","",INDEX('CSVs par sets'!$X$3:$Y$12,MATCH(parameters!Y37,'CSVs par sets'!$Y$3:$Y$12,0),1))</f>
        <v>#N/A</v>
      </c>
      <c r="AA37" s="106" t="e">
        <f>IF(Z37="","null",INDEX('CSVs par sets'!$AG$3:$AH$12,MATCH(Z37,'CSVs par sets'!$AH$3:$AH$12,0),1))</f>
        <v>#N/A</v>
      </c>
      <c r="AB37" s="106"/>
      <c r="AC37" s="106"/>
      <c r="AD37" s="107" t="e">
        <f>IF(AC37="null","",INDEX('CSVs par sets'!$X$3:$Y$13,MATCH(parameters!AC37,'CSVs par sets'!$Y$3:$Y$13,0),1))</f>
        <v>#N/A</v>
      </c>
      <c r="AE37" s="107" t="e">
        <f>IF(AD37="","null",INDEX('CSVs par sets'!$AG$3:$AH$12,MATCH(AD37,'CSVs par sets'!$AH$3:$AH$12,0),1))</f>
        <v>#N/A</v>
      </c>
      <c r="AF37" s="107" t="e">
        <f t="shared" si="2"/>
        <v>#N/A</v>
      </c>
      <c r="AG37" s="105" t="s">
        <v>133</v>
      </c>
      <c r="AH37" s="107">
        <f t="shared" si="3"/>
        <v>0</v>
      </c>
      <c r="AI37" s="105" t="s">
        <v>133</v>
      </c>
      <c r="AJ37" s="105" t="s">
        <v>133</v>
      </c>
      <c r="AK37" s="105" t="s">
        <v>133</v>
      </c>
      <c r="AL37" s="105" t="s">
        <v>133</v>
      </c>
      <c r="AM37" s="105" t="s">
        <v>133</v>
      </c>
      <c r="AN37" s="118" t="s">
        <v>225</v>
      </c>
      <c r="AO37" s="118" t="str">
        <f>INDEX('CSVs pars nodes and edges'!$CP$3:$CQ$100,MATCH(parameters!AN37,'CSVs pars nodes and edges'!$CQ$3:$CQ$5100,0),1)</f>
        <v>1e08965a-f116-4a6d-8bba-74290edc8c0a</v>
      </c>
      <c r="AP37" s="118" t="s">
        <v>133</v>
      </c>
      <c r="AQ37" s="117" t="s">
        <v>226</v>
      </c>
      <c r="AR37" s="118" t="str">
        <f>INDEX('CSVs pars nodes and edges'!$CP$3:$CQ$100,MATCH(AP37,'CSVs pars nodes and edges'!$CQ$3:$CQ$5100,0),1)</f>
        <v>null</v>
      </c>
    </row>
    <row r="38" spans="1:44" s="105" customFormat="1" hidden="1" x14ac:dyDescent="0.25">
      <c r="A38" s="105" t="s">
        <v>133</v>
      </c>
      <c r="B38" s="105" t="s">
        <v>268</v>
      </c>
      <c r="C38" s="117" t="s">
        <v>8</v>
      </c>
      <c r="D38" s="117" t="str">
        <f>INDEX(assets!$I$3:$M$25,MATCH(parameters!F38,assets!$M$3:$M$25,0),1)</f>
        <v>991ba167-7b32-4c1e-8f14-cf7b16c92446</v>
      </c>
      <c r="E38" s="105" t="str">
        <f>INDEX(assets!$L$3:$N$25,MATCH(parameters!F38,assets!$M$3:$M$25,0),1)</f>
        <v>dbeac84d-9235-47fb-ae08-c8d47e00f253</v>
      </c>
      <c r="F38" s="107" t="s">
        <v>170</v>
      </c>
      <c r="G38" s="105" t="s">
        <v>227</v>
      </c>
      <c r="H38" s="105" t="s">
        <v>285</v>
      </c>
      <c r="I38" s="106" t="str">
        <f>INDEX('CSVs pars nodes and edges'!A:C,MATCH(parameters!G38,'CSVs pars nodes and edges'!B:B,0),1)</f>
        <v>8cb2aab9-da67-4671-963f-221979bd6f72</v>
      </c>
      <c r="J38" s="116">
        <v>5.65</v>
      </c>
      <c r="K38" s="105" t="str">
        <f>INDEX('CSVs pars nodes and edges'!A:C,MATCH(parameters!G38,'CSVs pars nodes and edges'!B:B,0),3)</f>
        <v>number</v>
      </c>
      <c r="M38" s="105" t="str">
        <f>INDEX('CSVs pars nodes and edges'!H:I,MATCH(I38,'CSVs pars nodes and edges'!I:I,0),1)</f>
        <v>8e97e911-4624-41b3-8775-4c3ca14076a9</v>
      </c>
      <c r="N38" s="105" t="s">
        <v>34</v>
      </c>
      <c r="O38" s="105" t="str">
        <f>INDEX('CSVs pars nodes and edges'!$CL$3:$CN$13,MATCH(parameters!N38,'CSVs pars nodes and edges'!$CM$3:$CM$13,0),1)</f>
        <v>1e8b4c35-8808-4168-846e-8791d0c7b633</v>
      </c>
      <c r="P38" s="107" t="str">
        <f>INDEX('CSVs pars nodes and edges'!BY:CA,MATCH(parameters!Q38,'CSVs pars nodes and edges'!CA:CA,0),1)</f>
        <v>3dc8a340-3ce2-4319-a396-2cd81cb9fc7f</v>
      </c>
      <c r="Q38" s="105" t="s">
        <v>229</v>
      </c>
      <c r="S38" s="106"/>
      <c r="T38" s="106" t="e">
        <f>IF(S38="null","",INDEX('CSVs par sets'!$X$3:$Y$50,MATCH(parameters!S38,'CSVs par sets'!$Y$3:$Y$50,0),1))</f>
        <v>#N/A</v>
      </c>
      <c r="U38" s="106" t="e">
        <f>IF(T38="","null",INDEX('CSVs par sets'!$AG$3:$AH$50,MATCH(T38,'CSVs par sets'!$AH$3:$AH$50,0),1))</f>
        <v>#N/A</v>
      </c>
      <c r="V38" s="106" t="e">
        <f>IF(T38="","null",INDEX('CSVs par sets'!$AG$3:$AH$10,MATCH(T38,'CSVs par sets'!$AH$3:$AH$10,0),1))</f>
        <v>#N/A</v>
      </c>
      <c r="Y38" s="106"/>
      <c r="Z38" s="106" t="e">
        <f>IF(Y38="null","",INDEX('CSVs par sets'!$X$3:$Y$12,MATCH(parameters!Y38,'CSVs par sets'!$Y$3:$Y$12,0),1))</f>
        <v>#N/A</v>
      </c>
      <c r="AA38" s="106" t="e">
        <f>IF(Z38="","null",INDEX('CSVs par sets'!$AG$3:$AH$12,MATCH(Z38,'CSVs par sets'!$AH$3:$AH$12,0),1))</f>
        <v>#N/A</v>
      </c>
      <c r="AB38" s="106"/>
      <c r="AC38" s="106"/>
      <c r="AD38" s="107" t="e">
        <f>IF(AC38="null","",INDEX('CSVs par sets'!$X$3:$Y$13,MATCH(parameters!AC38,'CSVs par sets'!$Y$3:$Y$13,0),1))</f>
        <v>#N/A</v>
      </c>
      <c r="AE38" s="107" t="e">
        <f>IF(AD38="","null",INDEX('CSVs par sets'!$AG$3:$AH$12,MATCH(AD38,'CSVs par sets'!$AH$3:$AH$12,0),1))</f>
        <v>#N/A</v>
      </c>
      <c r="AF38" s="107" t="e">
        <f t="shared" si="2"/>
        <v>#N/A</v>
      </c>
      <c r="AG38" s="105" t="s">
        <v>133</v>
      </c>
      <c r="AH38" s="107">
        <f t="shared" si="3"/>
        <v>0</v>
      </c>
      <c r="AI38" s="105" t="s">
        <v>133</v>
      </c>
      <c r="AJ38" s="105" t="s">
        <v>133</v>
      </c>
      <c r="AK38" s="105" t="s">
        <v>133</v>
      </c>
      <c r="AL38" s="105" t="s">
        <v>133</v>
      </c>
      <c r="AM38" s="105" t="s">
        <v>133</v>
      </c>
      <c r="AN38" s="118" t="s">
        <v>231</v>
      </c>
      <c r="AO38" s="118" t="str">
        <f>INDEX('CSVs pars nodes and edges'!$CP$3:$CQ$100,MATCH(parameters!AN38,'CSVs pars nodes and edges'!$CQ$3:$CQ$5100,0),1)</f>
        <v>342781ef-92cc-40ee-b936-71ee1118810d</v>
      </c>
      <c r="AP38" s="118" t="s">
        <v>133</v>
      </c>
      <c r="AQ38" s="117" t="s">
        <v>226</v>
      </c>
      <c r="AR38" s="118" t="str">
        <f>INDEX('CSVs pars nodes and edges'!$CP$3:$CQ$100,MATCH(AP38,'CSVs pars nodes and edges'!$CQ$3:$CQ$5100,0),1)</f>
        <v>null</v>
      </c>
    </row>
    <row r="39" spans="1:44" s="105" customFormat="1" x14ac:dyDescent="0.25">
      <c r="A39" s="105" t="s">
        <v>133</v>
      </c>
      <c r="B39" s="105" t="s">
        <v>268</v>
      </c>
      <c r="C39" s="117" t="s">
        <v>8</v>
      </c>
      <c r="D39" s="117" t="str">
        <f>INDEX(assets!$I$3:$M$25,MATCH(parameters!F39,assets!$M$3:$M$25,0),1)</f>
        <v>991ba167-7b32-4c1e-8f14-cf7b16c92446</v>
      </c>
      <c r="E39" s="105" t="str">
        <f>INDEX(assets!$L$3:$N$25,MATCH(parameters!F39,assets!$M$3:$M$25,0),1)</f>
        <v>dbeac84d-9235-47fb-ae08-c8d47e00f253</v>
      </c>
      <c r="F39" s="107" t="s">
        <v>170</v>
      </c>
      <c r="G39" s="105" t="s">
        <v>232</v>
      </c>
      <c r="H39" s="105" t="s">
        <v>286</v>
      </c>
      <c r="I39" s="106" t="str">
        <f>INDEX('CSVs pars nodes and edges'!A:C,MATCH(parameters!G39,'CSVs pars nodes and edges'!B:B,0),1)</f>
        <v>c3963970-68ff-4687-804f-c56e4793c21b</v>
      </c>
      <c r="J39" s="116" t="s">
        <v>271</v>
      </c>
      <c r="K39" s="105" t="str">
        <f>INDEX('CSVs pars nodes and edges'!A:C,MATCH(parameters!G39,'CSVs pars nodes and edges'!B:B,0),3)</f>
        <v>string</v>
      </c>
      <c r="M39" s="105" t="str">
        <f>INDEX('CSVs pars nodes and edges'!H:I,MATCH(I39,'CSVs pars nodes and edges'!I:I,0),1)</f>
        <v>305c1567-1c1b-4b74-957c-431db512fcda</v>
      </c>
      <c r="N39" s="105" t="s">
        <v>103</v>
      </c>
      <c r="O39" s="105" t="str">
        <f>INDEX('CSVs pars nodes and edges'!$CL$3:$CN$13,MATCH(parameters!N39,'CSVs pars nodes and edges'!$CM$3:$CM$13,0),1)</f>
        <v>e674c901-5844-4d64-8830-2933c14a4854</v>
      </c>
      <c r="P39" s="107" t="str">
        <f>INDEX('CSVs pars nodes and edges'!BY:CA,MATCH(parameters!Q39,'CSVs pars nodes and edges'!CA:CA,0),1)</f>
        <v>39eac0b4-4539-4f30-8e1f-294f8451dc42</v>
      </c>
      <c r="Q39" s="105" t="s">
        <v>235</v>
      </c>
      <c r="S39" s="106"/>
      <c r="T39" s="106" t="e">
        <f>IF(S39="null","",INDEX('CSVs par sets'!$X$3:$Y$50,MATCH(parameters!S39,'CSVs par sets'!$Y$3:$Y$50,0),1))</f>
        <v>#N/A</v>
      </c>
      <c r="U39" s="106" t="e">
        <f>IF(T39="","null",INDEX('CSVs par sets'!$AG$3:$AH$50,MATCH(T39,'CSVs par sets'!$AH$3:$AH$50,0),1))</f>
        <v>#N/A</v>
      </c>
      <c r="V39" s="106" t="e">
        <f>IF(T39="","null",INDEX('CSVs par sets'!$AG$3:$AH$10,MATCH(T39,'CSVs par sets'!$AH$3:$AH$10,0),1))</f>
        <v>#N/A</v>
      </c>
      <c r="Y39" s="106"/>
      <c r="Z39" s="106" t="e">
        <f>IF(Y39="null","",INDEX('CSVs par sets'!$X$3:$Y$12,MATCH(parameters!Y39,'CSVs par sets'!$Y$3:$Y$12,0),1))</f>
        <v>#N/A</v>
      </c>
      <c r="AA39" s="106" t="e">
        <f>IF(Z39="","null",INDEX('CSVs par sets'!$AG$3:$AH$12,MATCH(Z39,'CSVs par sets'!$AH$3:$AH$12,0),1))</f>
        <v>#N/A</v>
      </c>
      <c r="AB39" s="106"/>
      <c r="AC39" s="106"/>
      <c r="AD39" s="107" t="e">
        <f>IF(AC39="null","",INDEX('CSVs par sets'!$X$3:$Y$13,MATCH(parameters!AC39,'CSVs par sets'!$Y$3:$Y$13,0),1))</f>
        <v>#N/A</v>
      </c>
      <c r="AE39" s="107" t="e">
        <f>IF(AD39="","null",INDEX('CSVs par sets'!$AG$3:$AH$12,MATCH(AD39,'CSVs par sets'!$AH$3:$AH$12,0),1))</f>
        <v>#N/A</v>
      </c>
      <c r="AF39" s="107" t="e">
        <f t="shared" si="2"/>
        <v>#N/A</v>
      </c>
      <c r="AG39" s="105" t="s">
        <v>133</v>
      </c>
      <c r="AH39" s="107">
        <f t="shared" si="3"/>
        <v>0</v>
      </c>
      <c r="AI39" s="105" t="s">
        <v>133</v>
      </c>
      <c r="AJ39" s="105" t="s">
        <v>133</v>
      </c>
      <c r="AK39" s="105" t="s">
        <v>133</v>
      </c>
      <c r="AL39" s="105" t="s">
        <v>133</v>
      </c>
      <c r="AM39" s="105" t="s">
        <v>133</v>
      </c>
      <c r="AN39" s="118" t="s">
        <v>236</v>
      </c>
      <c r="AO39" s="118" t="str">
        <f>INDEX('CSVs pars nodes and edges'!$CP$3:$CQ$100,MATCH(parameters!AN39,'CSVs pars nodes and edges'!$CQ$3:$CQ$5100,0),1)</f>
        <v>de7ad5e2-eae4-4454-bcff-09b0a5045348</v>
      </c>
      <c r="AP39" s="118" t="s">
        <v>133</v>
      </c>
      <c r="AQ39" s="117" t="s">
        <v>240</v>
      </c>
      <c r="AR39" s="118" t="str">
        <f>INDEX('CSVs pars nodes and edges'!$CP$3:$CQ$100,MATCH(AP39,'CSVs pars nodes and edges'!$CQ$3:$CQ$5100,0),1)</f>
        <v>null</v>
      </c>
    </row>
    <row r="40" spans="1:44" s="105" customFormat="1" hidden="1" x14ac:dyDescent="0.25">
      <c r="A40" s="105" t="s">
        <v>133</v>
      </c>
      <c r="B40" s="105" t="s">
        <v>268</v>
      </c>
      <c r="C40" s="117" t="s">
        <v>8</v>
      </c>
      <c r="D40" s="117" t="str">
        <f>INDEX(assets!$I$3:$M$25,MATCH(parameters!F40,assets!$M$3:$M$25,0),1)</f>
        <v>991ba167-7b32-4c1e-8f14-cf7b16c92446</v>
      </c>
      <c r="E40" s="105" t="str">
        <f>INDEX(assets!$L$3:$N$25,MATCH(parameters!F40,assets!$M$3:$M$25,0),1)</f>
        <v>dbeac84d-9235-47fb-ae08-c8d47e00f253</v>
      </c>
      <c r="F40" s="107" t="s">
        <v>170</v>
      </c>
      <c r="G40" s="105" t="s">
        <v>237</v>
      </c>
      <c r="H40" s="105" t="s">
        <v>287</v>
      </c>
      <c r="I40" s="106" t="str">
        <f>INDEX('CSVs pars nodes and edges'!A:C,MATCH(parameters!G40,'CSVs pars nodes and edges'!B:B,0),1)</f>
        <v>444d90cb-6b4e-41a0-a80d-9e9f671c7011</v>
      </c>
      <c r="J40" s="116">
        <v>63</v>
      </c>
      <c r="K40" s="105" t="str">
        <f>INDEX('CSVs pars nodes and edges'!A:C,MATCH(parameters!G40,'CSVs pars nodes and edges'!B:B,0),3)</f>
        <v>number</v>
      </c>
      <c r="M40" s="105" t="str">
        <f>INDEX('CSVs pars nodes and edges'!H:I,MATCH(I40,'CSVs pars nodes and edges'!I:I,0),1)</f>
        <v>8e97e911-4624-41b3-8775-4c3ca14076a9</v>
      </c>
      <c r="N40" s="105" t="s">
        <v>34</v>
      </c>
      <c r="O40" s="105" t="str">
        <f>INDEX('CSVs pars nodes and edges'!$CL$3:$CN$13,MATCH(parameters!N40,'CSVs pars nodes and edges'!$CM$3:$CM$13,0),1)</f>
        <v>1e8b4c35-8808-4168-846e-8791d0c7b633</v>
      </c>
      <c r="P40" s="107" t="str">
        <f>INDEX('CSVs pars nodes and edges'!BY:CA,MATCH(parameters!Q40,'CSVs pars nodes and edges'!CA:CA,0),1)</f>
        <v>3dc8a340-3ce2-4319-a396-2cd81cb9fc7f</v>
      </c>
      <c r="Q40" s="105" t="s">
        <v>229</v>
      </c>
      <c r="S40" s="106"/>
      <c r="T40" s="106" t="e">
        <f>IF(S40="null","",INDEX('CSVs par sets'!$X$3:$Y$50,MATCH(parameters!S40,'CSVs par sets'!$Y$3:$Y$50,0),1))</f>
        <v>#N/A</v>
      </c>
      <c r="U40" s="106" t="e">
        <f>IF(T40="","null",INDEX('CSVs par sets'!$AG$3:$AH$50,MATCH(T40,'CSVs par sets'!$AH$3:$AH$50,0),1))</f>
        <v>#N/A</v>
      </c>
      <c r="V40" s="106" t="e">
        <f>IF(T40="","null",INDEX('CSVs par sets'!$AG$3:$AH$10,MATCH(T40,'CSVs par sets'!$AH$3:$AH$10,0),1))</f>
        <v>#N/A</v>
      </c>
      <c r="Y40" s="106"/>
      <c r="Z40" s="106" t="e">
        <f>IF(Y40="null","",INDEX('CSVs par sets'!$X$3:$Y$12,MATCH(parameters!Y40,'CSVs par sets'!$Y$3:$Y$12,0),1))</f>
        <v>#N/A</v>
      </c>
      <c r="AA40" s="106" t="e">
        <f>IF(Z40="","null",INDEX('CSVs par sets'!$AG$3:$AH$12,MATCH(Z40,'CSVs par sets'!$AH$3:$AH$12,0),1))</f>
        <v>#N/A</v>
      </c>
      <c r="AB40" s="106"/>
      <c r="AC40" s="106"/>
      <c r="AD40" s="107" t="e">
        <f>IF(AC40="null","",INDEX('CSVs par sets'!$X$3:$Y$13,MATCH(parameters!AC40,'CSVs par sets'!$Y$3:$Y$13,0),1))</f>
        <v>#N/A</v>
      </c>
      <c r="AE40" s="107" t="e">
        <f>IF(AD40="","null",INDEX('CSVs par sets'!$AG$3:$AH$12,MATCH(AD40,'CSVs par sets'!$AH$3:$AH$12,0),1))</f>
        <v>#N/A</v>
      </c>
      <c r="AF40" s="107" t="e">
        <f t="shared" si="2"/>
        <v>#N/A</v>
      </c>
      <c r="AG40" s="105" t="s">
        <v>133</v>
      </c>
      <c r="AH40" s="107">
        <f t="shared" si="3"/>
        <v>0</v>
      </c>
      <c r="AI40" s="105" t="s">
        <v>133</v>
      </c>
      <c r="AJ40" s="105" t="s">
        <v>133</v>
      </c>
      <c r="AK40" s="105" t="s">
        <v>133</v>
      </c>
      <c r="AL40" s="105" t="s">
        <v>133</v>
      </c>
      <c r="AM40" s="105" t="s">
        <v>133</v>
      </c>
      <c r="AN40" s="118" t="s">
        <v>231</v>
      </c>
      <c r="AO40" s="118" t="str">
        <f>INDEX('CSVs pars nodes and edges'!$CP$3:$CQ$100,MATCH(parameters!AN40,'CSVs pars nodes and edges'!$CQ$3:$CQ$5100,0),1)</f>
        <v>342781ef-92cc-40ee-b936-71ee1118810d</v>
      </c>
      <c r="AP40" s="118" t="s">
        <v>133</v>
      </c>
      <c r="AQ40" s="117" t="s">
        <v>226</v>
      </c>
      <c r="AR40" s="118" t="str">
        <f>INDEX('CSVs pars nodes and edges'!$CP$3:$CQ$100,MATCH(AP40,'CSVs pars nodes and edges'!$CQ$3:$CQ$5100,0),1)</f>
        <v>null</v>
      </c>
    </row>
    <row r="41" spans="1:44" s="105" customFormat="1" hidden="1" x14ac:dyDescent="0.25">
      <c r="A41" s="105" t="s">
        <v>133</v>
      </c>
      <c r="B41" s="105" t="s">
        <v>268</v>
      </c>
      <c r="C41" s="117" t="s">
        <v>8</v>
      </c>
      <c r="D41" s="117" t="str">
        <f>INDEX(assets!$I$3:$M$25,MATCH(parameters!F41,assets!$M$3:$M$25,0),1)</f>
        <v>991ba167-7b32-4c1e-8f14-cf7b16c92446</v>
      </c>
      <c r="E41" s="105" t="str">
        <f>INDEX(assets!$L$3:$N$25,MATCH(parameters!F41,assets!$M$3:$M$25,0),1)</f>
        <v>dbeac84d-9235-47fb-ae08-c8d47e00f253</v>
      </c>
      <c r="F41" s="107" t="s">
        <v>170</v>
      </c>
      <c r="G41" s="105" t="s">
        <v>241</v>
      </c>
      <c r="H41" s="105" t="s">
        <v>288</v>
      </c>
      <c r="I41" s="106" t="str">
        <f>INDEX('CSVs pars nodes and edges'!A:C,MATCH(parameters!G41,'CSVs pars nodes and edges'!B:B,0),1)</f>
        <v>f7aca36c-0eb5-4feb-955e-5f41261fd94f</v>
      </c>
      <c r="J41" s="116">
        <v>2835</v>
      </c>
      <c r="K41" s="105" t="str">
        <f>INDEX('CSVs pars nodes and edges'!A:C,MATCH(parameters!G41,'CSVs pars nodes and edges'!B:B,0),3)</f>
        <v>number</v>
      </c>
      <c r="M41" s="105" t="str">
        <f>INDEX('CSVs pars nodes and edges'!H:I,MATCH(I41,'CSVs pars nodes and edges'!I:I,0),1)</f>
        <v>1c71167f-f2a9-4ffa-8316-7c96b3081ce0</v>
      </c>
      <c r="N41" s="105" t="s">
        <v>34</v>
      </c>
      <c r="O41" s="105" t="str">
        <f>INDEX('CSVs pars nodes and edges'!$CL$3:$CN$13,MATCH(parameters!N41,'CSVs pars nodes and edges'!$CM$3:$CM$13,0),1)</f>
        <v>1e8b4c35-8808-4168-846e-8791d0c7b633</v>
      </c>
      <c r="P41" s="107" t="str">
        <f>INDEX('CSVs pars nodes and edges'!BY:CA,MATCH(parameters!Q41,'CSVs pars nodes and edges'!CA:CA,0),1)</f>
        <v>3dc8a340-3ce2-4319-a396-2cd81cb9fc7f</v>
      </c>
      <c r="Q41" s="105" t="s">
        <v>229</v>
      </c>
      <c r="S41" s="106"/>
      <c r="T41" s="106" t="e">
        <f>IF(S41="null","",INDEX('CSVs par sets'!$X$3:$Y$50,MATCH(parameters!S41,'CSVs par sets'!$Y$3:$Y$50,0),1))</f>
        <v>#N/A</v>
      </c>
      <c r="U41" s="106" t="e">
        <f>IF(T41="","null",INDEX('CSVs par sets'!$AG$3:$AH$50,MATCH(T41,'CSVs par sets'!$AH$3:$AH$50,0),1))</f>
        <v>#N/A</v>
      </c>
      <c r="V41" s="106" t="e">
        <f>IF(T41="","null",INDEX('CSVs par sets'!$AG$3:$AH$10,MATCH(T41,'CSVs par sets'!$AH$3:$AH$10,0),1))</f>
        <v>#N/A</v>
      </c>
      <c r="Y41" s="106"/>
      <c r="Z41" s="106" t="e">
        <f>IF(Y41="null","",INDEX('CSVs par sets'!$X$3:$Y$12,MATCH(parameters!Y41,'CSVs par sets'!$Y$3:$Y$12,0),1))</f>
        <v>#N/A</v>
      </c>
      <c r="AA41" s="106" t="e">
        <f>IF(Z41="","null",INDEX('CSVs par sets'!$AG$3:$AH$12,MATCH(Z41,'CSVs par sets'!$AH$3:$AH$12,0),1))</f>
        <v>#N/A</v>
      </c>
      <c r="AB41" s="106"/>
      <c r="AC41" s="106"/>
      <c r="AD41" s="107" t="e">
        <f>IF(AC41="null","",INDEX('CSVs par sets'!$X$3:$Y$13,MATCH(parameters!AC41,'CSVs par sets'!$Y$3:$Y$13,0),1))</f>
        <v>#N/A</v>
      </c>
      <c r="AE41" s="107" t="e">
        <f>IF(AD41="","null",INDEX('CSVs par sets'!$AG$3:$AH$12,MATCH(AD41,'CSVs par sets'!$AH$3:$AH$12,0),1))</f>
        <v>#N/A</v>
      </c>
      <c r="AF41" s="107" t="e">
        <f t="shared" si="2"/>
        <v>#N/A</v>
      </c>
      <c r="AG41" s="105" t="s">
        <v>133</v>
      </c>
      <c r="AH41" s="107">
        <f t="shared" si="3"/>
        <v>0</v>
      </c>
      <c r="AI41" s="105" t="s">
        <v>133</v>
      </c>
      <c r="AJ41" s="105" t="s">
        <v>133</v>
      </c>
      <c r="AK41" s="105" t="s">
        <v>133</v>
      </c>
      <c r="AL41" s="105" t="s">
        <v>133</v>
      </c>
      <c r="AM41" s="105" t="s">
        <v>133</v>
      </c>
      <c r="AN41" s="118" t="s">
        <v>231</v>
      </c>
      <c r="AO41" s="118" t="str">
        <f>INDEX('CSVs pars nodes and edges'!$CP$3:$CQ$100,MATCH(parameters!AN41,'CSVs pars nodes and edges'!$CQ$3:$CQ$5100,0),1)</f>
        <v>342781ef-92cc-40ee-b936-71ee1118810d</v>
      </c>
      <c r="AP41" s="118" t="s">
        <v>133</v>
      </c>
      <c r="AQ41" s="117" t="s">
        <v>226</v>
      </c>
      <c r="AR41" s="118" t="str">
        <f>INDEX('CSVs pars nodes and edges'!$CP$3:$CQ$100,MATCH(AP41,'CSVs pars nodes and edges'!$CQ$3:$CQ$5100,0),1)</f>
        <v>null</v>
      </c>
    </row>
    <row r="42" spans="1:44" s="105" customFormat="1" ht="60.75" thickBot="1" x14ac:dyDescent="0.3">
      <c r="A42" s="105" t="s">
        <v>133</v>
      </c>
      <c r="B42" s="105" t="s">
        <v>268</v>
      </c>
      <c r="C42" s="117" t="s">
        <v>8</v>
      </c>
      <c r="D42" s="117" t="str">
        <f>INDEX(assets!$I$3:$M$25,MATCH(parameters!F42,assets!$M$3:$M$25,0),1)</f>
        <v>991ba167-7b32-4c1e-8f14-cf7b16c92446</v>
      </c>
      <c r="E42" s="105" t="str">
        <f>INDEX(assets!$L$3:$N$25,MATCH(parameters!F42,assets!$M$3:$M$25,0),1)</f>
        <v>dbeac84d-9235-47fb-ae08-c8d47e00f253</v>
      </c>
      <c r="F42" s="107" t="s">
        <v>170</v>
      </c>
      <c r="G42" s="105" t="s">
        <v>243</v>
      </c>
      <c r="H42" s="105" t="s">
        <v>289</v>
      </c>
      <c r="I42" s="106" t="str">
        <f>INDEX('CSVs pars nodes and edges'!A:C,MATCH(parameters!G42,'CSVs pars nodes and edges'!B:B,0),1)</f>
        <v>2e666141-ce8f-426d-875d-6a50230a213e</v>
      </c>
      <c r="J42" s="125" t="s">
        <v>245</v>
      </c>
      <c r="K42" s="105" t="str">
        <f>INDEX('CSVs pars nodes and edges'!A:C,MATCH(parameters!G42,'CSVs pars nodes and edges'!B:B,0),3)</f>
        <v>string</v>
      </c>
      <c r="M42" s="105" t="str">
        <f>INDEX('CSVs pars nodes and edges'!H:I,MATCH(I42,'CSVs pars nodes and edges'!I:I,0),1)</f>
        <v>305c1567-1c1b-4b74-957c-431db512fcda</v>
      </c>
      <c r="N42" s="105" t="s">
        <v>103</v>
      </c>
      <c r="O42" s="105" t="str">
        <f>INDEX('CSVs pars nodes and edges'!$CL$3:$CN$13,MATCH(parameters!N42,'CSVs pars nodes and edges'!$CM$3:$CM$13,0),1)</f>
        <v>e674c901-5844-4d64-8830-2933c14a4854</v>
      </c>
      <c r="P42" s="107" t="str">
        <f>INDEX('CSVs pars nodes and edges'!BY:CA,MATCH(parameters!Q42,'CSVs pars nodes and edges'!CA:CA,0),1)</f>
        <v>39eac0b4-4539-4f30-8e1f-294f8451dc42</v>
      </c>
      <c r="Q42" s="105" t="s">
        <v>235</v>
      </c>
      <c r="S42" s="106"/>
      <c r="T42" s="106" t="e">
        <f>IF(S42="null","",INDEX('CSVs par sets'!$X$3:$Y$50,MATCH(parameters!S42,'CSVs par sets'!$Y$3:$Y$50,0),1))</f>
        <v>#N/A</v>
      </c>
      <c r="U42" s="106" t="e">
        <f>IF(T42="","null",INDEX('CSVs par sets'!$AG$3:$AH$50,MATCH(T42,'CSVs par sets'!$AH$3:$AH$50,0),1))</f>
        <v>#N/A</v>
      </c>
      <c r="V42" s="106" t="e">
        <f>IF(T42="","null",INDEX('CSVs par sets'!$AG$3:$AH$10,MATCH(T42,'CSVs par sets'!$AH$3:$AH$10,0),1))</f>
        <v>#N/A</v>
      </c>
      <c r="Z42" s="106" t="e">
        <f>IF(Y42="null","",INDEX('CSVs par sets'!$X$3:$Y$12,MATCH(parameters!Y42,'CSVs par sets'!$Y$3:$Y$12,0),1))</f>
        <v>#N/A</v>
      </c>
      <c r="AA42" s="106" t="e">
        <f>IF(Z42="","null",INDEX('CSVs par sets'!$AG$3:$AH$12,MATCH(Z42,'CSVs par sets'!$AH$3:$AH$12,0),1))</f>
        <v>#N/A</v>
      </c>
      <c r="AB42" s="106"/>
      <c r="AC42" s="106"/>
      <c r="AD42" s="107" t="e">
        <f>IF(AC42="null","",INDEX('CSVs par sets'!$X$3:$Y$13,MATCH(parameters!AC42,'CSVs par sets'!$Y$3:$Y$13,0),1))</f>
        <v>#N/A</v>
      </c>
      <c r="AE42" s="107" t="e">
        <f>IF(AD42="","null",INDEX('CSVs par sets'!$AG$3:$AH$12,MATCH(AD42,'CSVs par sets'!$AH$3:$AH$12,0),1))</f>
        <v>#N/A</v>
      </c>
      <c r="AF42" s="107" t="e">
        <f t="shared" si="2"/>
        <v>#N/A</v>
      </c>
      <c r="AG42" s="105" t="s">
        <v>239</v>
      </c>
      <c r="AH42" s="107">
        <f t="shared" si="3"/>
        <v>0</v>
      </c>
      <c r="AI42" s="105" t="s">
        <v>133</v>
      </c>
      <c r="AJ42" s="105" t="s">
        <v>133</v>
      </c>
      <c r="AK42" s="105" t="s">
        <v>133</v>
      </c>
      <c r="AL42" s="105" t="s">
        <v>133</v>
      </c>
      <c r="AM42" s="105" t="s">
        <v>133</v>
      </c>
      <c r="AN42" s="118" t="s">
        <v>225</v>
      </c>
      <c r="AO42" s="118" t="str">
        <f>INDEX('CSVs pars nodes and edges'!$CP$3:$CQ$100,MATCH(parameters!AN42,'CSVs pars nodes and edges'!$CQ$3:$CQ$5100,0),1)</f>
        <v>1e08965a-f116-4a6d-8bba-74290edc8c0a</v>
      </c>
      <c r="AP42" s="118" t="s">
        <v>236</v>
      </c>
      <c r="AQ42" s="117" t="s">
        <v>240</v>
      </c>
      <c r="AR42" s="118" t="str">
        <f>INDEX('CSVs pars nodes and edges'!$CP$3:$CQ$100,MATCH(AP42,'CSVs pars nodes and edges'!$CQ$3:$CQ$5100,0),1)</f>
        <v>de7ad5e2-eae4-4454-bcff-09b0a5045348</v>
      </c>
    </row>
    <row r="43" spans="1:44" s="105" customFormat="1" ht="19.899999999999999" customHeight="1" thickTop="1" thickBot="1" x14ac:dyDescent="0.3">
      <c r="A43" s="105" t="s">
        <v>133</v>
      </c>
      <c r="B43" s="105" t="s">
        <v>268</v>
      </c>
      <c r="C43" s="117" t="s">
        <v>8</v>
      </c>
      <c r="D43" s="117" t="str">
        <f>INDEX(assets!$I$3:$M$25,MATCH(parameters!F43,assets!$M$3:$M$25,0),1)</f>
        <v>991ba167-7b32-4c1e-8f14-cf7b16c92446</v>
      </c>
      <c r="E43" s="105" t="str">
        <f>INDEX(assets!$L$3:$N$25,MATCH(parameters!F43,assets!$M$3:$M$25,0),1)</f>
        <v>dbeac84d-9235-47fb-ae08-c8d47e00f253</v>
      </c>
      <c r="F43" s="107" t="s">
        <v>170</v>
      </c>
      <c r="G43" s="105" t="s">
        <v>246</v>
      </c>
      <c r="H43" s="105" t="s">
        <v>290</v>
      </c>
      <c r="I43" s="106" t="str">
        <f>INDEX('CSVs pars nodes and edges'!A:C,MATCH(parameters!G43,'CSVs pars nodes and edges'!B:B,0),1)</f>
        <v>b8cb0fd1-d554-4a48-b7de-664a0e922833</v>
      </c>
      <c r="J43" s="125" t="s">
        <v>248</v>
      </c>
      <c r="K43" s="105" t="str">
        <f>INDEX('CSVs pars nodes and edges'!A:C,MATCH(parameters!G43,'CSVs pars nodes and edges'!B:B,0),3)</f>
        <v>string</v>
      </c>
      <c r="M43" s="105" t="str">
        <f>INDEX('CSVs pars nodes and edges'!H:I,MATCH(I43,'CSVs pars nodes and edges'!I:I,0),1)</f>
        <v>18738014-6daa-4122-912c-d3e5d714f369</v>
      </c>
      <c r="N43" s="105" t="s">
        <v>34</v>
      </c>
      <c r="O43" s="105" t="str">
        <f>INDEX('CSVs pars nodes and edges'!$CL$3:$CN$13,MATCH(parameters!N43,'CSVs pars nodes and edges'!$CM$3:$CM$13,0),1)</f>
        <v>1e8b4c35-8808-4168-846e-8791d0c7b633</v>
      </c>
      <c r="P43" s="107" t="str">
        <f>INDEX('CSVs pars nodes and edges'!BY:CA,MATCH(parameters!Q43,'CSVs pars nodes and edges'!CA:CA,0),1)</f>
        <v>370056e9-6f36-4b3e-8b31-a3b1f9a6223b</v>
      </c>
      <c r="Q43" s="105" t="s">
        <v>223</v>
      </c>
      <c r="S43" s="106"/>
      <c r="T43" s="106" t="e">
        <f>IF(S43="null","",INDEX('CSVs par sets'!$X$3:$Y$50,MATCH(parameters!S43,'CSVs par sets'!$Y$3:$Y$50,0),1))</f>
        <v>#N/A</v>
      </c>
      <c r="U43" s="106" t="e">
        <f>IF(T43="","null",INDEX('CSVs par sets'!$AG$3:$AH$50,MATCH(T43,'CSVs par sets'!$AH$3:$AH$50,0),1))</f>
        <v>#N/A</v>
      </c>
      <c r="V43" s="106" t="e">
        <f>IF(T43="","null",INDEX('CSVs par sets'!$AG$3:$AH$10,MATCH(T43,'CSVs par sets'!$AH$3:$AH$10,0),1))</f>
        <v>#N/A</v>
      </c>
      <c r="Z43" s="106" t="e">
        <f>IF(Y43="null","",INDEX('CSVs par sets'!$X$3:$Y$12,MATCH(parameters!Y43,'CSVs par sets'!$Y$3:$Y$12,0),1))</f>
        <v>#N/A</v>
      </c>
      <c r="AA43" s="106" t="e">
        <f>IF(Z43="","null",INDEX('CSVs par sets'!$AG$3:$AH$12,MATCH(Z43,'CSVs par sets'!$AH$3:$AH$12,0),1))</f>
        <v>#N/A</v>
      </c>
      <c r="AB43" s="106"/>
      <c r="AC43" s="134"/>
      <c r="AD43" s="107" t="e">
        <f>IF(AC43="null","",INDEX('CSVs par sets'!$X$3:$Y$13,MATCH(parameters!AC43,'CSVs par sets'!$Y$3:$Y$13,0),1))</f>
        <v>#N/A</v>
      </c>
      <c r="AE43" s="107" t="e">
        <f>IF(AD43="","null",INDEX('CSVs par sets'!$AG$3:$AH$12,MATCH(AD43,'CSVs par sets'!$AH$3:$AH$12,0),1))</f>
        <v>#N/A</v>
      </c>
      <c r="AF43" s="107" t="e">
        <f t="shared" si="2"/>
        <v>#N/A</v>
      </c>
      <c r="AG43" s="105" t="s">
        <v>291</v>
      </c>
      <c r="AH43" s="107">
        <f t="shared" si="3"/>
        <v>0</v>
      </c>
      <c r="AI43" s="105" t="s">
        <v>133</v>
      </c>
      <c r="AJ43" s="105" t="s">
        <v>133</v>
      </c>
      <c r="AK43" s="105" t="s">
        <v>133</v>
      </c>
      <c r="AL43" s="105" t="s">
        <v>133</v>
      </c>
      <c r="AM43" s="105" t="s">
        <v>133</v>
      </c>
      <c r="AN43" s="118" t="s">
        <v>133</v>
      </c>
      <c r="AO43" s="118" t="str">
        <f>INDEX('CSVs pars nodes and edges'!$CP$3:$CQ$100,MATCH(parameters!AN43,'CSVs pars nodes and edges'!$CQ$3:$CQ$5100,0),1)</f>
        <v>null</v>
      </c>
      <c r="AP43" s="118" t="s">
        <v>133</v>
      </c>
      <c r="AQ43" s="117" t="s">
        <v>226</v>
      </c>
      <c r="AR43" s="118" t="str">
        <f>INDEX('CSVs pars nodes and edges'!$CP$3:$CQ$100,MATCH(AP43,'CSVs pars nodes and edges'!$CQ$3:$CQ$5100,0),1)</f>
        <v>null</v>
      </c>
    </row>
    <row r="44" spans="1:44" ht="15.75" hidden="1" thickTop="1" x14ac:dyDescent="0.25">
      <c r="Q44" s="114"/>
    </row>
    <row r="45" spans="1:44" hidden="1" x14ac:dyDescent="0.25">
      <c r="Q45" s="114"/>
    </row>
    <row r="46" spans="1:44" hidden="1" x14ac:dyDescent="0.25">
      <c r="Q46" s="114"/>
    </row>
    <row r="47" spans="1:44" hidden="1" x14ac:dyDescent="0.25">
      <c r="Q47" s="114"/>
    </row>
    <row r="48" spans="1:44" hidden="1" x14ac:dyDescent="0.25">
      <c r="Q48" s="114"/>
    </row>
    <row r="49" spans="17:17" hidden="1" x14ac:dyDescent="0.25">
      <c r="Q49" s="114"/>
    </row>
    <row r="50" spans="17:17" hidden="1" x14ac:dyDescent="0.25">
      <c r="Q50" s="114"/>
    </row>
    <row r="51" spans="17:17" hidden="1" x14ac:dyDescent="0.25">
      <c r="Q51" s="114"/>
    </row>
    <row r="52" spans="17:17" hidden="1" x14ac:dyDescent="0.25">
      <c r="Q52" s="114"/>
    </row>
    <row r="53" spans="17:17" hidden="1" x14ac:dyDescent="0.25">
      <c r="Q53" s="114"/>
    </row>
    <row r="54" spans="17:17" hidden="1" x14ac:dyDescent="0.25">
      <c r="Q54" s="114"/>
    </row>
    <row r="55" spans="17:17" hidden="1" x14ac:dyDescent="0.25">
      <c r="Q55" s="114"/>
    </row>
    <row r="56" spans="17:17" hidden="1" x14ac:dyDescent="0.25">
      <c r="Q56" s="114"/>
    </row>
    <row r="57" spans="17:17" hidden="1" x14ac:dyDescent="0.25">
      <c r="Q57" s="114"/>
    </row>
    <row r="58" spans="17:17" hidden="1" x14ac:dyDescent="0.25">
      <c r="Q58" s="114"/>
    </row>
    <row r="59" spans="17:17" hidden="1" x14ac:dyDescent="0.25">
      <c r="Q59" s="114"/>
    </row>
    <row r="60" spans="17:17" hidden="1" x14ac:dyDescent="0.25">
      <c r="Q60" s="114"/>
    </row>
    <row r="61" spans="17:17" hidden="1" x14ac:dyDescent="0.25">
      <c r="Q61" s="114"/>
    </row>
    <row r="62" spans="17:17" hidden="1" x14ac:dyDescent="0.25">
      <c r="Q62" s="114"/>
    </row>
    <row r="63" spans="17:17" hidden="1" x14ac:dyDescent="0.25">
      <c r="Q63" s="114"/>
    </row>
    <row r="64" spans="17:17" hidden="1" x14ac:dyDescent="0.25">
      <c r="Q64" s="114"/>
    </row>
    <row r="65" spans="17:17" hidden="1" x14ac:dyDescent="0.25">
      <c r="Q65" s="114"/>
    </row>
    <row r="66" spans="17:17" hidden="1" x14ac:dyDescent="0.25">
      <c r="Q66" s="114"/>
    </row>
    <row r="67" spans="17:17" hidden="1" x14ac:dyDescent="0.25">
      <c r="Q67" s="114"/>
    </row>
    <row r="68" spans="17:17" hidden="1" x14ac:dyDescent="0.25">
      <c r="Q68" s="114"/>
    </row>
    <row r="69" spans="17:17" hidden="1" x14ac:dyDescent="0.25">
      <c r="Q69" s="114"/>
    </row>
    <row r="70" spans="17:17" hidden="1" x14ac:dyDescent="0.25">
      <c r="Q70" s="114"/>
    </row>
    <row r="71" spans="17:17" hidden="1" x14ac:dyDescent="0.25">
      <c r="Q71" s="114"/>
    </row>
    <row r="72" spans="17:17" hidden="1" x14ac:dyDescent="0.25">
      <c r="Q72" s="114"/>
    </row>
    <row r="73" spans="17:17" hidden="1" x14ac:dyDescent="0.25">
      <c r="Q73" s="114"/>
    </row>
    <row r="74" spans="17:17" hidden="1" x14ac:dyDescent="0.25">
      <c r="Q74" s="114"/>
    </row>
    <row r="75" spans="17:17" hidden="1" x14ac:dyDescent="0.25">
      <c r="Q75" s="114"/>
    </row>
    <row r="76" spans="17:17" hidden="1" x14ac:dyDescent="0.25">
      <c r="Q76" s="114"/>
    </row>
    <row r="77" spans="17:17" hidden="1" x14ac:dyDescent="0.25">
      <c r="Q77" s="114"/>
    </row>
    <row r="78" spans="17:17" hidden="1" x14ac:dyDescent="0.25">
      <c r="Q78" s="114"/>
    </row>
    <row r="79" spans="17:17" hidden="1" x14ac:dyDescent="0.25">
      <c r="Q79" s="114"/>
    </row>
    <row r="80" spans="17:17" hidden="1" x14ac:dyDescent="0.25">
      <c r="Q80" s="114"/>
    </row>
    <row r="81" spans="17:17" hidden="1" x14ac:dyDescent="0.25">
      <c r="Q81" s="114"/>
    </row>
    <row r="82" spans="17:17" hidden="1" x14ac:dyDescent="0.25">
      <c r="Q82" s="114"/>
    </row>
    <row r="83" spans="17:17" hidden="1" x14ac:dyDescent="0.25">
      <c r="Q83" s="114"/>
    </row>
    <row r="84" spans="17:17" hidden="1" x14ac:dyDescent="0.25">
      <c r="Q84" s="114"/>
    </row>
    <row r="85" spans="17:17" hidden="1" x14ac:dyDescent="0.25">
      <c r="Q85" s="114"/>
    </row>
    <row r="86" spans="17:17" hidden="1" x14ac:dyDescent="0.25">
      <c r="Q86" s="114"/>
    </row>
    <row r="87" spans="17:17" hidden="1" x14ac:dyDescent="0.25">
      <c r="Q87" s="114"/>
    </row>
    <row r="88" spans="17:17" hidden="1" x14ac:dyDescent="0.25">
      <c r="Q88" s="114"/>
    </row>
    <row r="89" spans="17:17" hidden="1" x14ac:dyDescent="0.25">
      <c r="Q89" s="114"/>
    </row>
    <row r="90" spans="17:17" hidden="1" x14ac:dyDescent="0.25">
      <c r="Q90" s="114"/>
    </row>
    <row r="91" spans="17:17" hidden="1" x14ac:dyDescent="0.25">
      <c r="Q91" s="114"/>
    </row>
    <row r="92" spans="17:17" hidden="1" x14ac:dyDescent="0.25">
      <c r="Q92" s="114"/>
    </row>
    <row r="93" spans="17:17" hidden="1" x14ac:dyDescent="0.25">
      <c r="Q93" s="114"/>
    </row>
    <row r="94" spans="17:17" hidden="1" x14ac:dyDescent="0.25">
      <c r="Q94" s="114"/>
    </row>
    <row r="95" spans="17:17" hidden="1" x14ac:dyDescent="0.25">
      <c r="Q95" s="114"/>
    </row>
    <row r="96" spans="17:17" hidden="1" x14ac:dyDescent="0.25">
      <c r="Q96" s="114"/>
    </row>
    <row r="97" spans="17:17" hidden="1" x14ac:dyDescent="0.25">
      <c r="Q97" s="114"/>
    </row>
    <row r="98" spans="17:17" hidden="1" x14ac:dyDescent="0.25">
      <c r="Q98" s="114"/>
    </row>
    <row r="99" spans="17:17" hidden="1" x14ac:dyDescent="0.25">
      <c r="Q99" s="114"/>
    </row>
    <row r="100" spans="17:17" hidden="1" x14ac:dyDescent="0.25">
      <c r="Q100" s="114"/>
    </row>
    <row r="101" spans="17:17" hidden="1" x14ac:dyDescent="0.25">
      <c r="Q101" s="114"/>
    </row>
    <row r="102" spans="17:17" hidden="1" x14ac:dyDescent="0.25">
      <c r="Q102" s="114"/>
    </row>
    <row r="103" spans="17:17" hidden="1" x14ac:dyDescent="0.25">
      <c r="Q103" s="114"/>
    </row>
    <row r="104" spans="17:17" hidden="1" x14ac:dyDescent="0.25">
      <c r="Q104" s="114"/>
    </row>
    <row r="105" spans="17:17" hidden="1" x14ac:dyDescent="0.25">
      <c r="Q105" s="114"/>
    </row>
    <row r="106" spans="17:17" hidden="1" x14ac:dyDescent="0.25">
      <c r="Q106" s="114"/>
    </row>
    <row r="107" spans="17:17" hidden="1" x14ac:dyDescent="0.25">
      <c r="Q107" s="114"/>
    </row>
    <row r="108" spans="17:17" hidden="1" x14ac:dyDescent="0.25">
      <c r="Q108" s="114"/>
    </row>
    <row r="109" spans="17:17" hidden="1" x14ac:dyDescent="0.25">
      <c r="Q109" s="114"/>
    </row>
    <row r="110" spans="17:17" hidden="1" x14ac:dyDescent="0.25">
      <c r="Q110" s="114"/>
    </row>
    <row r="111" spans="17:17" hidden="1" x14ac:dyDescent="0.25">
      <c r="Q111" s="114"/>
    </row>
    <row r="112" spans="17:17" hidden="1" x14ac:dyDescent="0.25">
      <c r="Q112" s="114"/>
    </row>
    <row r="113" spans="17:17" hidden="1" x14ac:dyDescent="0.25">
      <c r="Q113" s="114"/>
    </row>
    <row r="114" spans="17:17" hidden="1" x14ac:dyDescent="0.25">
      <c r="Q114" s="114"/>
    </row>
    <row r="115" spans="17:17" hidden="1" x14ac:dyDescent="0.25">
      <c r="Q115" s="114"/>
    </row>
    <row r="116" spans="17:17" hidden="1" x14ac:dyDescent="0.25">
      <c r="Q116" s="114"/>
    </row>
    <row r="117" spans="17:17" hidden="1" x14ac:dyDescent="0.25">
      <c r="Q117" s="114"/>
    </row>
    <row r="118" spans="17:17" hidden="1" x14ac:dyDescent="0.25">
      <c r="Q118" s="114"/>
    </row>
    <row r="119" spans="17:17" hidden="1" x14ac:dyDescent="0.25">
      <c r="Q119" s="114"/>
    </row>
    <row r="120" spans="17:17" hidden="1" x14ac:dyDescent="0.25">
      <c r="Q120" s="114"/>
    </row>
    <row r="121" spans="17:17" hidden="1" x14ac:dyDescent="0.25">
      <c r="Q121" s="114"/>
    </row>
    <row r="122" spans="17:17" hidden="1" x14ac:dyDescent="0.25">
      <c r="Q122" s="114"/>
    </row>
    <row r="123" spans="17:17" hidden="1" x14ac:dyDescent="0.25">
      <c r="Q123" s="114"/>
    </row>
    <row r="124" spans="17:17" hidden="1" x14ac:dyDescent="0.25">
      <c r="Q124" s="114"/>
    </row>
    <row r="125" spans="17:17" hidden="1" x14ac:dyDescent="0.25">
      <c r="Q125" s="114"/>
    </row>
    <row r="126" spans="17:17" hidden="1" x14ac:dyDescent="0.25">
      <c r="Q126" s="114"/>
    </row>
    <row r="127" spans="17:17" hidden="1" x14ac:dyDescent="0.25">
      <c r="Q127" s="114"/>
    </row>
    <row r="128" spans="17:17" hidden="1" x14ac:dyDescent="0.25">
      <c r="Q128" s="114"/>
    </row>
    <row r="129" spans="17:17" hidden="1" x14ac:dyDescent="0.25">
      <c r="Q129" s="114"/>
    </row>
    <row r="130" spans="17:17" hidden="1" x14ac:dyDescent="0.25">
      <c r="Q130" s="114"/>
    </row>
    <row r="131" spans="17:17" hidden="1" x14ac:dyDescent="0.25">
      <c r="Q131" s="114"/>
    </row>
    <row r="132" spans="17:17" hidden="1" x14ac:dyDescent="0.25">
      <c r="Q132" s="114"/>
    </row>
    <row r="133" spans="17:17" hidden="1" x14ac:dyDescent="0.25">
      <c r="Q133" s="114"/>
    </row>
    <row r="134" spans="17:17" hidden="1" x14ac:dyDescent="0.25">
      <c r="Q134" s="114"/>
    </row>
    <row r="135" spans="17:17" hidden="1" x14ac:dyDescent="0.25">
      <c r="Q135" s="114"/>
    </row>
    <row r="136" spans="17:17" hidden="1" x14ac:dyDescent="0.25">
      <c r="Q136" s="114"/>
    </row>
    <row r="137" spans="17:17" hidden="1" x14ac:dyDescent="0.25">
      <c r="Q137" s="114"/>
    </row>
    <row r="138" spans="17:17" hidden="1" x14ac:dyDescent="0.25">
      <c r="Q138" s="114"/>
    </row>
    <row r="139" spans="17:17" hidden="1" x14ac:dyDescent="0.25">
      <c r="Q139" s="114"/>
    </row>
    <row r="140" spans="17:17" ht="18" hidden="1" customHeight="1" x14ac:dyDescent="0.25">
      <c r="Q140" s="114"/>
    </row>
    <row r="141" spans="17:17" hidden="1" x14ac:dyDescent="0.25">
      <c r="Q141" s="114"/>
    </row>
    <row r="142" spans="17:17" hidden="1" x14ac:dyDescent="0.25">
      <c r="Q142" s="114"/>
    </row>
    <row r="143" spans="17:17" hidden="1" x14ac:dyDescent="0.25">
      <c r="Q143" s="114"/>
    </row>
    <row r="144" spans="17:17" hidden="1" x14ac:dyDescent="0.25">
      <c r="Q144" s="114"/>
    </row>
    <row r="145" spans="17:17" hidden="1" x14ac:dyDescent="0.25">
      <c r="Q145" s="114"/>
    </row>
    <row r="146" spans="17:17" hidden="1" x14ac:dyDescent="0.25">
      <c r="Q146" s="114"/>
    </row>
    <row r="147" spans="17:17" hidden="1" x14ac:dyDescent="0.25">
      <c r="Q147" s="114"/>
    </row>
    <row r="148" spans="17:17" hidden="1" x14ac:dyDescent="0.25">
      <c r="Q148" s="114"/>
    </row>
    <row r="149" spans="17:17" hidden="1" x14ac:dyDescent="0.25">
      <c r="Q149" s="114"/>
    </row>
    <row r="150" spans="17:17" hidden="1" x14ac:dyDescent="0.25">
      <c r="Q150" s="114"/>
    </row>
    <row r="151" spans="17:17" hidden="1" x14ac:dyDescent="0.25">
      <c r="Q151" s="114"/>
    </row>
    <row r="152" spans="17:17" hidden="1" x14ac:dyDescent="0.25">
      <c r="Q152" s="114"/>
    </row>
    <row r="153" spans="17:17" hidden="1" x14ac:dyDescent="0.25">
      <c r="Q153" s="114"/>
    </row>
    <row r="154" spans="17:17" hidden="1" x14ac:dyDescent="0.25">
      <c r="Q154" s="114"/>
    </row>
    <row r="155" spans="17:17" hidden="1" x14ac:dyDescent="0.25">
      <c r="Q155" s="114"/>
    </row>
    <row r="156" spans="17:17" hidden="1" x14ac:dyDescent="0.25">
      <c r="Q156" s="114"/>
    </row>
    <row r="157" spans="17:17" hidden="1" x14ac:dyDescent="0.25">
      <c r="Q157" s="114"/>
    </row>
    <row r="158" spans="17:17" hidden="1" x14ac:dyDescent="0.25">
      <c r="Q158" s="114"/>
    </row>
    <row r="159" spans="17:17" hidden="1" x14ac:dyDescent="0.25">
      <c r="Q159" s="114"/>
    </row>
    <row r="160" spans="17:17" hidden="1" x14ac:dyDescent="0.25">
      <c r="Q160" s="114"/>
    </row>
    <row r="161" spans="17:17" hidden="1" x14ac:dyDescent="0.25">
      <c r="Q161" s="114"/>
    </row>
    <row r="162" spans="17:17" hidden="1" x14ac:dyDescent="0.25">
      <c r="Q162" s="114"/>
    </row>
    <row r="163" spans="17:17" hidden="1" x14ac:dyDescent="0.25">
      <c r="Q163" s="114"/>
    </row>
    <row r="164" spans="17:17" hidden="1" x14ac:dyDescent="0.25">
      <c r="Q164" s="114"/>
    </row>
    <row r="165" spans="17:17" hidden="1" x14ac:dyDescent="0.25">
      <c r="Q165" s="114"/>
    </row>
    <row r="166" spans="17:17" hidden="1" x14ac:dyDescent="0.25">
      <c r="Q166" s="114"/>
    </row>
    <row r="167" spans="17:17" hidden="1" x14ac:dyDescent="0.25">
      <c r="Q167" s="114"/>
    </row>
    <row r="168" spans="17:17" hidden="1" x14ac:dyDescent="0.25">
      <c r="Q168" s="114"/>
    </row>
    <row r="169" spans="17:17" hidden="1" x14ac:dyDescent="0.25">
      <c r="Q169" s="114"/>
    </row>
    <row r="170" spans="17:17" hidden="1" x14ac:dyDescent="0.25">
      <c r="Q170" s="114"/>
    </row>
    <row r="171" spans="17:17" hidden="1" x14ac:dyDescent="0.25">
      <c r="Q171" s="114"/>
    </row>
    <row r="172" spans="17:17" hidden="1" x14ac:dyDescent="0.25">
      <c r="Q172" s="114"/>
    </row>
    <row r="173" spans="17:17" hidden="1" x14ac:dyDescent="0.25">
      <c r="Q173" s="114"/>
    </row>
    <row r="174" spans="17:17" hidden="1" x14ac:dyDescent="0.25">
      <c r="Q174" s="114"/>
    </row>
    <row r="175" spans="17:17" hidden="1" x14ac:dyDescent="0.25">
      <c r="Q175" s="114"/>
    </row>
    <row r="176" spans="17:17" hidden="1" x14ac:dyDescent="0.25">
      <c r="Q176" s="114"/>
    </row>
    <row r="177" spans="17:17" hidden="1" x14ac:dyDescent="0.25">
      <c r="Q177" s="114"/>
    </row>
    <row r="178" spans="17:17" hidden="1" x14ac:dyDescent="0.25">
      <c r="Q178" s="114"/>
    </row>
    <row r="179" spans="17:17" hidden="1" x14ac:dyDescent="0.25">
      <c r="Q179" s="114"/>
    </row>
    <row r="180" spans="17:17" hidden="1" x14ac:dyDescent="0.25">
      <c r="Q180" s="114"/>
    </row>
    <row r="181" spans="17:17" hidden="1" x14ac:dyDescent="0.25">
      <c r="Q181" s="114"/>
    </row>
    <row r="182" spans="17:17" hidden="1" x14ac:dyDescent="0.25">
      <c r="Q182" s="114"/>
    </row>
    <row r="183" spans="17:17" hidden="1" x14ac:dyDescent="0.25">
      <c r="Q183" s="114"/>
    </row>
    <row r="184" spans="17:17" hidden="1" x14ac:dyDescent="0.25">
      <c r="Q184" s="114"/>
    </row>
    <row r="185" spans="17:17" hidden="1" x14ac:dyDescent="0.25">
      <c r="Q185" s="114"/>
    </row>
    <row r="186" spans="17:17" hidden="1" x14ac:dyDescent="0.25">
      <c r="Q186" s="114"/>
    </row>
    <row r="187" spans="17:17" hidden="1" x14ac:dyDescent="0.25">
      <c r="Q187" s="114"/>
    </row>
    <row r="188" spans="17:17" hidden="1" x14ac:dyDescent="0.25">
      <c r="Q188" s="114"/>
    </row>
    <row r="189" spans="17:17" hidden="1" x14ac:dyDescent="0.25">
      <c r="Q189" s="114"/>
    </row>
    <row r="190" spans="17:17" hidden="1" x14ac:dyDescent="0.25">
      <c r="Q190" s="114"/>
    </row>
    <row r="191" spans="17:17" hidden="1" x14ac:dyDescent="0.25">
      <c r="Q191" s="114"/>
    </row>
    <row r="192" spans="17:17" hidden="1" x14ac:dyDescent="0.25">
      <c r="Q192" s="114"/>
    </row>
    <row r="193" spans="17:17" hidden="1" x14ac:dyDescent="0.25">
      <c r="Q193" s="114"/>
    </row>
    <row r="194" spans="17:17" hidden="1" x14ac:dyDescent="0.25">
      <c r="Q194" s="114"/>
    </row>
    <row r="195" spans="17:17" hidden="1" x14ac:dyDescent="0.25">
      <c r="Q195" s="114"/>
    </row>
    <row r="196" spans="17:17" hidden="1" x14ac:dyDescent="0.25">
      <c r="Q196" s="114"/>
    </row>
    <row r="197" spans="17:17" hidden="1" x14ac:dyDescent="0.25">
      <c r="Q197" s="114"/>
    </row>
    <row r="198" spans="17:17" hidden="1" x14ac:dyDescent="0.25">
      <c r="Q198" s="114"/>
    </row>
    <row r="199" spans="17:17" hidden="1" x14ac:dyDescent="0.25">
      <c r="Q199" s="114"/>
    </row>
    <row r="200" spans="17:17" hidden="1" x14ac:dyDescent="0.25">
      <c r="Q200" s="114"/>
    </row>
    <row r="201" spans="17:17" hidden="1" x14ac:dyDescent="0.25">
      <c r="Q201" s="114"/>
    </row>
    <row r="202" spans="17:17" hidden="1" x14ac:dyDescent="0.25">
      <c r="Q202" s="114"/>
    </row>
    <row r="203" spans="17:17" hidden="1" x14ac:dyDescent="0.25">
      <c r="Q203" s="114"/>
    </row>
    <row r="204" spans="17:17" hidden="1" x14ac:dyDescent="0.25">
      <c r="Q204" s="114"/>
    </row>
    <row r="205" spans="17:17" hidden="1" x14ac:dyDescent="0.25">
      <c r="Q205" s="114"/>
    </row>
    <row r="206" spans="17:17" hidden="1" x14ac:dyDescent="0.25">
      <c r="Q206" s="114"/>
    </row>
    <row r="207" spans="17:17" hidden="1" x14ac:dyDescent="0.25">
      <c r="Q207" s="114"/>
    </row>
    <row r="208" spans="17:17" hidden="1" x14ac:dyDescent="0.25">
      <c r="Q208" s="114"/>
    </row>
    <row r="209" spans="17:17" hidden="1" x14ac:dyDescent="0.25">
      <c r="Q209" s="114"/>
    </row>
    <row r="210" spans="17:17" hidden="1" x14ac:dyDescent="0.25">
      <c r="Q210" s="114"/>
    </row>
    <row r="211" spans="17:17" hidden="1" x14ac:dyDescent="0.25">
      <c r="Q211" s="114"/>
    </row>
    <row r="212" spans="17:17" hidden="1" x14ac:dyDescent="0.25">
      <c r="Q212" s="114"/>
    </row>
    <row r="213" spans="17:17" hidden="1" x14ac:dyDescent="0.25">
      <c r="Q213" s="114"/>
    </row>
    <row r="214" spans="17:17" hidden="1" x14ac:dyDescent="0.25">
      <c r="Q214" s="114"/>
    </row>
    <row r="215" spans="17:17" ht="18" hidden="1" customHeight="1" x14ac:dyDescent="0.25">
      <c r="Q215" s="114"/>
    </row>
    <row r="216" spans="17:17" hidden="1" x14ac:dyDescent="0.25">
      <c r="Q216" s="114"/>
    </row>
    <row r="217" spans="17:17" hidden="1" x14ac:dyDescent="0.25">
      <c r="Q217" s="114"/>
    </row>
    <row r="218" spans="17:17" hidden="1" x14ac:dyDescent="0.25">
      <c r="Q218" s="114"/>
    </row>
    <row r="219" spans="17:17" hidden="1" x14ac:dyDescent="0.25">
      <c r="Q219" s="114"/>
    </row>
    <row r="220" spans="17:17" hidden="1" x14ac:dyDescent="0.25">
      <c r="Q220" s="114"/>
    </row>
    <row r="221" spans="17:17" hidden="1" x14ac:dyDescent="0.25">
      <c r="Q221" s="114"/>
    </row>
    <row r="222" spans="17:17" hidden="1" x14ac:dyDescent="0.25">
      <c r="Q222" s="114"/>
    </row>
    <row r="223" spans="17:17" hidden="1" x14ac:dyDescent="0.25">
      <c r="Q223" s="114"/>
    </row>
    <row r="224" spans="17:17" hidden="1" x14ac:dyDescent="0.25">
      <c r="Q224" s="114"/>
    </row>
    <row r="225" spans="17:17" hidden="1" x14ac:dyDescent="0.25">
      <c r="Q225" s="114"/>
    </row>
    <row r="226" spans="17:17" hidden="1" x14ac:dyDescent="0.25">
      <c r="Q226" s="114"/>
    </row>
    <row r="227" spans="17:17" hidden="1" x14ac:dyDescent="0.25">
      <c r="Q227" s="114"/>
    </row>
    <row r="228" spans="17:17" hidden="1" x14ac:dyDescent="0.25">
      <c r="Q228" s="114"/>
    </row>
    <row r="229" spans="17:17" hidden="1" x14ac:dyDescent="0.25">
      <c r="Q229" s="114"/>
    </row>
    <row r="230" spans="17:17" hidden="1" x14ac:dyDescent="0.25">
      <c r="Q230" s="114"/>
    </row>
    <row r="231" spans="17:17" hidden="1" x14ac:dyDescent="0.25">
      <c r="Q231" s="114"/>
    </row>
    <row r="232" spans="17:17" hidden="1" x14ac:dyDescent="0.25">
      <c r="Q232" s="114"/>
    </row>
    <row r="233" spans="17:17" hidden="1" x14ac:dyDescent="0.25">
      <c r="Q233" s="114"/>
    </row>
    <row r="234" spans="17:17" hidden="1" x14ac:dyDescent="0.25">
      <c r="Q234" s="114"/>
    </row>
    <row r="235" spans="17:17" hidden="1" x14ac:dyDescent="0.25">
      <c r="Q235" s="114"/>
    </row>
    <row r="236" spans="17:17" hidden="1" x14ac:dyDescent="0.25">
      <c r="Q236" s="114"/>
    </row>
    <row r="237" spans="17:17" hidden="1" x14ac:dyDescent="0.25">
      <c r="Q237" s="114"/>
    </row>
    <row r="238" spans="17:17" hidden="1" x14ac:dyDescent="0.25">
      <c r="Q238" s="114"/>
    </row>
    <row r="239" spans="17:17" hidden="1" x14ac:dyDescent="0.25">
      <c r="Q239" s="114"/>
    </row>
    <row r="240" spans="17:17" hidden="1" x14ac:dyDescent="0.25">
      <c r="Q240" s="114"/>
    </row>
    <row r="241" spans="17:17" hidden="1" x14ac:dyDescent="0.25">
      <c r="Q241" s="114"/>
    </row>
    <row r="242" spans="17:17" ht="19.899999999999999" hidden="1" customHeight="1" x14ac:dyDescent="0.25">
      <c r="Q242" s="114"/>
    </row>
    <row r="243" spans="17:17" hidden="1" x14ac:dyDescent="0.25">
      <c r="Q243" s="114"/>
    </row>
    <row r="244" spans="17:17" ht="17.649999999999999" hidden="1" customHeight="1" x14ac:dyDescent="0.25">
      <c r="Q244" s="114"/>
    </row>
    <row r="245" spans="17:17" hidden="1" x14ac:dyDescent="0.25">
      <c r="Q245" s="114"/>
    </row>
    <row r="246" spans="17:17" ht="17.649999999999999" hidden="1" customHeight="1" x14ac:dyDescent="0.25">
      <c r="Q246" s="114"/>
    </row>
    <row r="247" spans="17:17" ht="18" hidden="1" customHeight="1" x14ac:dyDescent="0.25">
      <c r="Q247" s="114"/>
    </row>
    <row r="248" spans="17:17" hidden="1" x14ac:dyDescent="0.25"/>
    <row r="249" spans="17:17" hidden="1" x14ac:dyDescent="0.25"/>
    <row r="250" spans="17:17" hidden="1" x14ac:dyDescent="0.25"/>
    <row r="251" spans="17:17" hidden="1" x14ac:dyDescent="0.25"/>
    <row r="252" spans="17:17" hidden="1" x14ac:dyDescent="0.25"/>
    <row r="253" spans="17:17" hidden="1" x14ac:dyDescent="0.25"/>
    <row r="254" spans="17:17" hidden="1" x14ac:dyDescent="0.25"/>
    <row r="255" spans="17:17" hidden="1" x14ac:dyDescent="0.25"/>
    <row r="256" spans="17:17"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t="15.75" thickTop="1" x14ac:dyDescent="0.25"/>
  </sheetData>
  <autoFilter ref="A1:AP289" xr:uid="{00000000-0009-0000-0000-000004000000}">
    <filterColumn colId="10">
      <filters>
        <filter val="string"/>
      </filters>
    </filterColumn>
    <sortState xmlns:xlrd2="http://schemas.microsoft.com/office/spreadsheetml/2017/richdata2" ref="A2:AP242">
      <sortCondition sortBy="cellColor" ref="E2:E242" dxfId="112"/>
      <sortCondition sortBy="cellColor" ref="E2:E242" dxfId="111"/>
      <sortCondition sortBy="cellColor" ref="E2:E242" dxfId="110"/>
      <sortCondition sortBy="cellColor" ref="E2:E242" dxfId="109"/>
      <sortCondition sortBy="cellColor" ref="E2:E242" dxfId="108"/>
      <sortCondition sortBy="cellColor" ref="E2:E242" dxfId="107"/>
      <sortCondition sortBy="cellColor" ref="E2:E242" dxfId="106"/>
    </sortState>
  </autoFilter>
  <phoneticPr fontId="1" type="noConversion"/>
  <conditionalFormatting sqref="J69:J147 J149:J243 J2:J6 J44:J54">
    <cfRule type="containsText" dxfId="87" priority="45" operator="containsText" text="null">
      <formula>NOT(ISERROR(SEARCH("null",J2)))</formula>
    </cfRule>
    <cfRule type="containsErrors" priority="46">
      <formula>ISERROR(J2)</formula>
    </cfRule>
    <cfRule type="containsBlanks" dxfId="86" priority="48">
      <formula>LEN(TRIM(J2))=0</formula>
    </cfRule>
  </conditionalFormatting>
  <conditionalFormatting sqref="I269:I276 M269:M276 M149:M267 I149:I267 I2:I8 M2:M8 M44:M147 I44:I147">
    <cfRule type="containsErrors" dxfId="85" priority="47">
      <formula>ISERROR(I2)</formula>
    </cfRule>
  </conditionalFormatting>
  <conditionalFormatting sqref="J55:J68">
    <cfRule type="containsText" dxfId="84" priority="41" operator="containsText" text="null">
      <formula>NOT(ISERROR(SEARCH("null",J55)))</formula>
    </cfRule>
    <cfRule type="containsErrors" priority="42">
      <formula>ISERROR(J55)</formula>
    </cfRule>
    <cfRule type="containsBlanks" dxfId="83" priority="44">
      <formula>LEN(TRIM(J55))=0</formula>
    </cfRule>
  </conditionalFormatting>
  <conditionalFormatting sqref="J137:J141">
    <cfRule type="containsText" dxfId="82" priority="37" operator="containsText" text="null">
      <formula>NOT(ISERROR(SEARCH("null",J137)))</formula>
    </cfRule>
    <cfRule type="containsErrors" priority="38">
      <formula>ISERROR(J137)</formula>
    </cfRule>
    <cfRule type="containsBlanks" dxfId="81" priority="40">
      <formula>LEN(TRIM(J137))=0</formula>
    </cfRule>
  </conditionalFormatting>
  <conditionalFormatting sqref="AG269:AG276 AG14:AG33 AG36:AG41 AG149:AG267 AG54:AG147 AG5:AG8">
    <cfRule type="duplicateValues" dxfId="80" priority="70"/>
  </conditionalFormatting>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17"/>
  <sheetViews>
    <sheetView topLeftCell="A775" workbookViewId="0">
      <selection sqref="A1:D817"/>
    </sheetView>
  </sheetViews>
  <sheetFormatPr defaultRowHeight="15" x14ac:dyDescent="0.25"/>
  <sheetData>
    <row r="1" spans="1:4" x14ac:dyDescent="0.25">
      <c r="A1" t="s">
        <v>129</v>
      </c>
      <c r="B1" t="s">
        <v>125</v>
      </c>
      <c r="C1" t="s">
        <v>292</v>
      </c>
      <c r="D1" t="s">
        <v>293</v>
      </c>
    </row>
    <row r="2" spans="1:4" x14ac:dyDescent="0.25">
      <c r="A2" t="s">
        <v>294</v>
      </c>
      <c r="B2" t="s">
        <v>295</v>
      </c>
      <c r="C2" t="s">
        <v>37</v>
      </c>
      <c r="D2" t="b">
        <v>1</v>
      </c>
    </row>
    <row r="3" spans="1:4" x14ac:dyDescent="0.25">
      <c r="A3" t="s">
        <v>296</v>
      </c>
      <c r="B3" t="s">
        <v>297</v>
      </c>
      <c r="C3" t="s">
        <v>37</v>
      </c>
      <c r="D3" t="b">
        <v>1</v>
      </c>
    </row>
    <row r="4" spans="1:4" x14ac:dyDescent="0.25">
      <c r="A4" t="s">
        <v>298</v>
      </c>
      <c r="B4" t="s">
        <v>299</v>
      </c>
      <c r="C4" t="s">
        <v>37</v>
      </c>
      <c r="D4" t="b">
        <v>1</v>
      </c>
    </row>
    <row r="5" spans="1:4" x14ac:dyDescent="0.25">
      <c r="A5" t="s">
        <v>300</v>
      </c>
      <c r="B5" t="s">
        <v>246</v>
      </c>
      <c r="C5" t="s">
        <v>37</v>
      </c>
      <c r="D5" t="b">
        <v>1</v>
      </c>
    </row>
    <row r="6" spans="1:4" x14ac:dyDescent="0.25">
      <c r="A6" t="s">
        <v>301</v>
      </c>
      <c r="B6" t="s">
        <v>302</v>
      </c>
      <c r="C6" t="s">
        <v>37</v>
      </c>
      <c r="D6" t="b">
        <v>1</v>
      </c>
    </row>
    <row r="7" spans="1:4" x14ac:dyDescent="0.25">
      <c r="A7" t="s">
        <v>303</v>
      </c>
      <c r="B7" t="s">
        <v>304</v>
      </c>
      <c r="C7" t="s">
        <v>305</v>
      </c>
      <c r="D7" t="b">
        <v>1</v>
      </c>
    </row>
    <row r="8" spans="1:4" x14ac:dyDescent="0.25">
      <c r="A8" t="s">
        <v>306</v>
      </c>
      <c r="B8" t="s">
        <v>307</v>
      </c>
      <c r="C8" t="s">
        <v>305</v>
      </c>
      <c r="D8" t="b">
        <v>1</v>
      </c>
    </row>
    <row r="9" spans="1:4" x14ac:dyDescent="0.25">
      <c r="A9" t="s">
        <v>308</v>
      </c>
      <c r="B9" t="s">
        <v>309</v>
      </c>
      <c r="C9" t="s">
        <v>37</v>
      </c>
      <c r="D9" t="b">
        <v>1</v>
      </c>
    </row>
    <row r="10" spans="1:4" x14ac:dyDescent="0.25">
      <c r="A10" t="s">
        <v>310</v>
      </c>
      <c r="B10" t="s">
        <v>311</v>
      </c>
      <c r="C10" t="s">
        <v>37</v>
      </c>
      <c r="D10" t="b">
        <v>1</v>
      </c>
    </row>
    <row r="11" spans="1:4" x14ac:dyDescent="0.25">
      <c r="A11" t="s">
        <v>312</v>
      </c>
      <c r="B11" t="s">
        <v>313</v>
      </c>
      <c r="C11" t="s">
        <v>37</v>
      </c>
      <c r="D11" t="b">
        <v>1</v>
      </c>
    </row>
    <row r="12" spans="1:4" x14ac:dyDescent="0.25">
      <c r="A12" t="s">
        <v>314</v>
      </c>
      <c r="B12" t="s">
        <v>315</v>
      </c>
      <c r="C12" t="s">
        <v>37</v>
      </c>
      <c r="D12" t="b">
        <v>1</v>
      </c>
    </row>
    <row r="13" spans="1:4" x14ac:dyDescent="0.25">
      <c r="A13" t="s">
        <v>316</v>
      </c>
      <c r="B13" t="s">
        <v>317</v>
      </c>
      <c r="C13" t="s">
        <v>99</v>
      </c>
      <c r="D13" t="b">
        <v>1</v>
      </c>
    </row>
    <row r="14" spans="1:4" x14ac:dyDescent="0.25">
      <c r="A14" t="s">
        <v>318</v>
      </c>
      <c r="B14" t="s">
        <v>319</v>
      </c>
      <c r="C14" t="s">
        <v>50</v>
      </c>
      <c r="D14" t="b">
        <v>1</v>
      </c>
    </row>
    <row r="15" spans="1:4" x14ac:dyDescent="0.25">
      <c r="A15" t="s">
        <v>320</v>
      </c>
      <c r="B15" t="s">
        <v>321</v>
      </c>
      <c r="C15" t="s">
        <v>37</v>
      </c>
      <c r="D15" t="b">
        <v>1</v>
      </c>
    </row>
    <row r="16" spans="1:4" x14ac:dyDescent="0.25">
      <c r="A16" t="s">
        <v>322</v>
      </c>
      <c r="B16" t="s">
        <v>323</v>
      </c>
      <c r="C16" t="s">
        <v>37</v>
      </c>
      <c r="D16" t="b">
        <v>1</v>
      </c>
    </row>
    <row r="17" spans="1:4" x14ac:dyDescent="0.25">
      <c r="A17" t="s">
        <v>324</v>
      </c>
      <c r="B17" t="s">
        <v>325</v>
      </c>
      <c r="C17" t="s">
        <v>37</v>
      </c>
      <c r="D17" t="b">
        <v>1</v>
      </c>
    </row>
    <row r="18" spans="1:4" x14ac:dyDescent="0.25">
      <c r="A18" t="s">
        <v>326</v>
      </c>
      <c r="B18" t="s">
        <v>327</v>
      </c>
      <c r="C18" t="s">
        <v>37</v>
      </c>
      <c r="D18" t="b">
        <v>1</v>
      </c>
    </row>
    <row r="19" spans="1:4" x14ac:dyDescent="0.25">
      <c r="A19" t="s">
        <v>328</v>
      </c>
      <c r="B19" t="s">
        <v>329</v>
      </c>
      <c r="C19" t="s">
        <v>37</v>
      </c>
      <c r="D19" t="b">
        <v>1</v>
      </c>
    </row>
    <row r="20" spans="1:4" x14ac:dyDescent="0.25">
      <c r="A20" t="s">
        <v>330</v>
      </c>
      <c r="B20" t="s">
        <v>331</v>
      </c>
      <c r="C20" t="s">
        <v>37</v>
      </c>
      <c r="D20" t="b">
        <v>1</v>
      </c>
    </row>
    <row r="21" spans="1:4" x14ac:dyDescent="0.25">
      <c r="A21" t="s">
        <v>332</v>
      </c>
      <c r="B21" t="s">
        <v>333</v>
      </c>
      <c r="C21" t="s">
        <v>37</v>
      </c>
      <c r="D21" t="b">
        <v>1</v>
      </c>
    </row>
    <row r="22" spans="1:4" x14ac:dyDescent="0.25">
      <c r="A22" t="s">
        <v>334</v>
      </c>
      <c r="B22" t="s">
        <v>335</v>
      </c>
      <c r="C22" t="s">
        <v>37</v>
      </c>
      <c r="D22" t="b">
        <v>1</v>
      </c>
    </row>
    <row r="23" spans="1:4" x14ac:dyDescent="0.25">
      <c r="A23" t="s">
        <v>336</v>
      </c>
      <c r="B23" t="s">
        <v>337</v>
      </c>
      <c r="C23" t="s">
        <v>37</v>
      </c>
      <c r="D23" t="b">
        <v>1</v>
      </c>
    </row>
    <row r="24" spans="1:4" x14ac:dyDescent="0.25">
      <c r="A24" t="s">
        <v>338</v>
      </c>
      <c r="B24" t="s">
        <v>339</v>
      </c>
      <c r="C24" t="s">
        <v>37</v>
      </c>
      <c r="D24" t="b">
        <v>1</v>
      </c>
    </row>
    <row r="25" spans="1:4" x14ac:dyDescent="0.25">
      <c r="A25" t="s">
        <v>340</v>
      </c>
      <c r="B25" t="s">
        <v>341</v>
      </c>
      <c r="C25" t="s">
        <v>37</v>
      </c>
      <c r="D25" t="b">
        <v>1</v>
      </c>
    </row>
    <row r="26" spans="1:4" x14ac:dyDescent="0.25">
      <c r="A26" t="s">
        <v>342</v>
      </c>
      <c r="B26" t="s">
        <v>343</v>
      </c>
      <c r="C26" t="s">
        <v>37</v>
      </c>
      <c r="D26" t="b">
        <v>1</v>
      </c>
    </row>
    <row r="27" spans="1:4" x14ac:dyDescent="0.25">
      <c r="A27" t="s">
        <v>344</v>
      </c>
      <c r="B27" t="s">
        <v>345</v>
      </c>
      <c r="C27" t="s">
        <v>37</v>
      </c>
      <c r="D27" t="b">
        <v>1</v>
      </c>
    </row>
    <row r="28" spans="1:4" x14ac:dyDescent="0.25">
      <c r="A28" t="s">
        <v>346</v>
      </c>
      <c r="B28" t="s">
        <v>347</v>
      </c>
      <c r="C28" t="s">
        <v>37</v>
      </c>
      <c r="D28" t="b">
        <v>1</v>
      </c>
    </row>
    <row r="29" spans="1:4" x14ac:dyDescent="0.25">
      <c r="A29" t="s">
        <v>348</v>
      </c>
      <c r="B29" t="s">
        <v>349</v>
      </c>
      <c r="C29" t="s">
        <v>37</v>
      </c>
      <c r="D29" t="b">
        <v>1</v>
      </c>
    </row>
    <row r="30" spans="1:4" x14ac:dyDescent="0.25">
      <c r="A30" t="s">
        <v>350</v>
      </c>
      <c r="B30" t="s">
        <v>351</v>
      </c>
      <c r="C30" t="s">
        <v>37</v>
      </c>
      <c r="D30" t="b">
        <v>1</v>
      </c>
    </row>
    <row r="31" spans="1:4" x14ac:dyDescent="0.25">
      <c r="A31" t="s">
        <v>352</v>
      </c>
      <c r="B31" t="s">
        <v>353</v>
      </c>
      <c r="C31" t="s">
        <v>33</v>
      </c>
      <c r="D31" t="b">
        <v>1</v>
      </c>
    </row>
    <row r="32" spans="1:4" x14ac:dyDescent="0.25">
      <c r="A32" t="s">
        <v>354</v>
      </c>
      <c r="B32" t="s">
        <v>355</v>
      </c>
      <c r="C32" t="s">
        <v>37</v>
      </c>
      <c r="D32" t="b">
        <v>1</v>
      </c>
    </row>
    <row r="33" spans="1:4" x14ac:dyDescent="0.25">
      <c r="A33" t="s">
        <v>356</v>
      </c>
      <c r="B33" t="s">
        <v>357</v>
      </c>
      <c r="C33" t="s">
        <v>33</v>
      </c>
      <c r="D33" t="b">
        <v>1</v>
      </c>
    </row>
    <row r="34" spans="1:4" x14ac:dyDescent="0.25">
      <c r="A34" t="s">
        <v>358</v>
      </c>
      <c r="B34" t="s">
        <v>359</v>
      </c>
      <c r="C34" t="s">
        <v>37</v>
      </c>
      <c r="D34" t="b">
        <v>1</v>
      </c>
    </row>
    <row r="35" spans="1:4" x14ac:dyDescent="0.25">
      <c r="A35" t="s">
        <v>360</v>
      </c>
      <c r="B35" t="s">
        <v>361</v>
      </c>
      <c r="C35" t="s">
        <v>33</v>
      </c>
      <c r="D35" t="b">
        <v>1</v>
      </c>
    </row>
    <row r="36" spans="1:4" x14ac:dyDescent="0.25">
      <c r="A36" t="s">
        <v>362</v>
      </c>
      <c r="B36" t="s">
        <v>363</v>
      </c>
      <c r="C36" t="s">
        <v>37</v>
      </c>
      <c r="D36" t="b">
        <v>1</v>
      </c>
    </row>
    <row r="37" spans="1:4" x14ac:dyDescent="0.25">
      <c r="A37" t="s">
        <v>364</v>
      </c>
      <c r="B37" t="s">
        <v>365</v>
      </c>
      <c r="C37" t="s">
        <v>33</v>
      </c>
      <c r="D37" t="b">
        <v>1</v>
      </c>
    </row>
    <row r="38" spans="1:4" x14ac:dyDescent="0.25">
      <c r="A38" t="s">
        <v>366</v>
      </c>
      <c r="B38" t="s">
        <v>367</v>
      </c>
      <c r="C38" t="s">
        <v>33</v>
      </c>
      <c r="D38" t="b">
        <v>1</v>
      </c>
    </row>
    <row r="39" spans="1:4" x14ac:dyDescent="0.25">
      <c r="A39" t="s">
        <v>368</v>
      </c>
      <c r="B39" t="s">
        <v>369</v>
      </c>
      <c r="C39" t="s">
        <v>33</v>
      </c>
      <c r="D39" t="b">
        <v>1</v>
      </c>
    </row>
    <row r="40" spans="1:4" x14ac:dyDescent="0.25">
      <c r="A40" t="s">
        <v>370</v>
      </c>
      <c r="B40" t="s">
        <v>371</v>
      </c>
      <c r="C40" t="s">
        <v>33</v>
      </c>
      <c r="D40" t="b">
        <v>1</v>
      </c>
    </row>
    <row r="41" spans="1:4" x14ac:dyDescent="0.25">
      <c r="A41" t="s">
        <v>372</v>
      </c>
      <c r="B41" t="s">
        <v>373</v>
      </c>
      <c r="C41" t="s">
        <v>33</v>
      </c>
      <c r="D41" t="b">
        <v>1</v>
      </c>
    </row>
    <row r="42" spans="1:4" x14ac:dyDescent="0.25">
      <c r="A42" t="s">
        <v>374</v>
      </c>
      <c r="B42" t="s">
        <v>375</v>
      </c>
      <c r="C42" t="s">
        <v>99</v>
      </c>
      <c r="D42" t="b">
        <v>1</v>
      </c>
    </row>
    <row r="43" spans="1:4" x14ac:dyDescent="0.25">
      <c r="A43" t="s">
        <v>376</v>
      </c>
      <c r="B43" t="s">
        <v>377</v>
      </c>
      <c r="C43" t="s">
        <v>99</v>
      </c>
      <c r="D43" t="b">
        <v>1</v>
      </c>
    </row>
    <row r="44" spans="1:4" x14ac:dyDescent="0.25">
      <c r="A44" t="s">
        <v>378</v>
      </c>
      <c r="B44" t="s">
        <v>379</v>
      </c>
      <c r="C44" t="s">
        <v>99</v>
      </c>
      <c r="D44" t="b">
        <v>1</v>
      </c>
    </row>
    <row r="45" spans="1:4" x14ac:dyDescent="0.25">
      <c r="A45" t="s">
        <v>380</v>
      </c>
      <c r="B45" t="s">
        <v>381</v>
      </c>
      <c r="C45" t="s">
        <v>99</v>
      </c>
      <c r="D45" t="b">
        <v>1</v>
      </c>
    </row>
    <row r="46" spans="1:4" x14ac:dyDescent="0.25">
      <c r="A46" t="s">
        <v>382</v>
      </c>
      <c r="B46" t="s">
        <v>383</v>
      </c>
      <c r="C46" t="s">
        <v>99</v>
      </c>
      <c r="D46" t="b">
        <v>1</v>
      </c>
    </row>
    <row r="47" spans="1:4" x14ac:dyDescent="0.25">
      <c r="A47" t="s">
        <v>384</v>
      </c>
      <c r="B47" t="s">
        <v>385</v>
      </c>
      <c r="C47" t="s">
        <v>33</v>
      </c>
      <c r="D47" t="b">
        <v>1</v>
      </c>
    </row>
    <row r="48" spans="1:4" x14ac:dyDescent="0.25">
      <c r="A48" t="s">
        <v>386</v>
      </c>
      <c r="B48" t="s">
        <v>387</v>
      </c>
      <c r="C48" t="s">
        <v>99</v>
      </c>
      <c r="D48" t="b">
        <v>1</v>
      </c>
    </row>
    <row r="49" spans="1:4" x14ac:dyDescent="0.25">
      <c r="A49" t="s">
        <v>388</v>
      </c>
      <c r="B49" t="s">
        <v>389</v>
      </c>
      <c r="C49" t="s">
        <v>99</v>
      </c>
      <c r="D49" t="b">
        <v>1</v>
      </c>
    </row>
    <row r="50" spans="1:4" x14ac:dyDescent="0.25">
      <c r="A50" t="s">
        <v>390</v>
      </c>
      <c r="B50" t="s">
        <v>391</v>
      </c>
      <c r="C50" t="s">
        <v>99</v>
      </c>
      <c r="D50" t="b">
        <v>1</v>
      </c>
    </row>
    <row r="51" spans="1:4" x14ac:dyDescent="0.25">
      <c r="A51" t="s">
        <v>392</v>
      </c>
      <c r="B51" t="s">
        <v>393</v>
      </c>
      <c r="C51" t="s">
        <v>37</v>
      </c>
      <c r="D51" t="b">
        <v>1</v>
      </c>
    </row>
    <row r="52" spans="1:4" x14ac:dyDescent="0.25">
      <c r="A52" t="s">
        <v>394</v>
      </c>
      <c r="B52" t="s">
        <v>395</v>
      </c>
      <c r="C52" t="s">
        <v>50</v>
      </c>
      <c r="D52" t="b">
        <v>1</v>
      </c>
    </row>
    <row r="53" spans="1:4" x14ac:dyDescent="0.25">
      <c r="A53" t="s">
        <v>396</v>
      </c>
      <c r="B53" t="s">
        <v>397</v>
      </c>
      <c r="C53" t="s">
        <v>50</v>
      </c>
      <c r="D53" t="b">
        <v>1</v>
      </c>
    </row>
    <row r="54" spans="1:4" x14ac:dyDescent="0.25">
      <c r="A54" t="s">
        <v>398</v>
      </c>
      <c r="B54" t="s">
        <v>399</v>
      </c>
      <c r="C54" t="s">
        <v>50</v>
      </c>
      <c r="D54" t="b">
        <v>1</v>
      </c>
    </row>
    <row r="55" spans="1:4" x14ac:dyDescent="0.25">
      <c r="A55" t="s">
        <v>400</v>
      </c>
      <c r="B55" t="s">
        <v>401</v>
      </c>
      <c r="C55" t="s">
        <v>50</v>
      </c>
      <c r="D55" t="b">
        <v>1</v>
      </c>
    </row>
    <row r="56" spans="1:4" x14ac:dyDescent="0.25">
      <c r="A56" t="s">
        <v>402</v>
      </c>
      <c r="B56" t="s">
        <v>403</v>
      </c>
      <c r="C56" t="s">
        <v>50</v>
      </c>
      <c r="D56" t="b">
        <v>1</v>
      </c>
    </row>
    <row r="57" spans="1:4" x14ac:dyDescent="0.25">
      <c r="A57" t="s">
        <v>404</v>
      </c>
      <c r="B57" t="s">
        <v>405</v>
      </c>
      <c r="C57" t="s">
        <v>50</v>
      </c>
      <c r="D57" t="b">
        <v>1</v>
      </c>
    </row>
    <row r="58" spans="1:4" x14ac:dyDescent="0.25">
      <c r="A58" t="s">
        <v>406</v>
      </c>
      <c r="B58" t="s">
        <v>407</v>
      </c>
      <c r="C58" t="s">
        <v>33</v>
      </c>
      <c r="D58" t="b">
        <v>1</v>
      </c>
    </row>
    <row r="59" spans="1:4" x14ac:dyDescent="0.25">
      <c r="A59" t="s">
        <v>408</v>
      </c>
      <c r="B59" t="s">
        <v>409</v>
      </c>
      <c r="C59" t="s">
        <v>33</v>
      </c>
      <c r="D59" t="b">
        <v>1</v>
      </c>
    </row>
    <row r="60" spans="1:4" x14ac:dyDescent="0.25">
      <c r="A60" t="s">
        <v>410</v>
      </c>
      <c r="B60" t="s">
        <v>411</v>
      </c>
      <c r="C60" t="s">
        <v>37</v>
      </c>
      <c r="D60" t="b">
        <v>1</v>
      </c>
    </row>
    <row r="61" spans="1:4" x14ac:dyDescent="0.25">
      <c r="A61" t="s">
        <v>412</v>
      </c>
      <c r="B61" t="s">
        <v>413</v>
      </c>
      <c r="C61" t="s">
        <v>33</v>
      </c>
      <c r="D61" t="b">
        <v>1</v>
      </c>
    </row>
    <row r="62" spans="1:4" x14ac:dyDescent="0.25">
      <c r="A62" t="s">
        <v>414</v>
      </c>
      <c r="B62" t="s">
        <v>415</v>
      </c>
      <c r="C62" t="s">
        <v>33</v>
      </c>
      <c r="D62" t="b">
        <v>1</v>
      </c>
    </row>
    <row r="63" spans="1:4" x14ac:dyDescent="0.25">
      <c r="A63" t="s">
        <v>416</v>
      </c>
      <c r="B63" t="s">
        <v>417</v>
      </c>
      <c r="C63" t="s">
        <v>33</v>
      </c>
      <c r="D63" t="b">
        <v>1</v>
      </c>
    </row>
    <row r="64" spans="1:4" x14ac:dyDescent="0.25">
      <c r="A64" t="s">
        <v>418</v>
      </c>
      <c r="B64" t="s">
        <v>419</v>
      </c>
      <c r="C64" t="s">
        <v>33</v>
      </c>
      <c r="D64" t="b">
        <v>1</v>
      </c>
    </row>
    <row r="65" spans="1:4" x14ac:dyDescent="0.25">
      <c r="A65" t="s">
        <v>420</v>
      </c>
      <c r="B65" t="s">
        <v>421</v>
      </c>
      <c r="C65" t="s">
        <v>33</v>
      </c>
      <c r="D65" t="b">
        <v>1</v>
      </c>
    </row>
    <row r="66" spans="1:4" x14ac:dyDescent="0.25">
      <c r="A66" t="s">
        <v>422</v>
      </c>
      <c r="B66" t="s">
        <v>423</v>
      </c>
      <c r="C66" t="s">
        <v>33</v>
      </c>
      <c r="D66" t="b">
        <v>1</v>
      </c>
    </row>
    <row r="67" spans="1:4" x14ac:dyDescent="0.25">
      <c r="A67" t="s">
        <v>424</v>
      </c>
      <c r="B67" t="s">
        <v>425</v>
      </c>
      <c r="C67" t="s">
        <v>33</v>
      </c>
      <c r="D67" t="b">
        <v>1</v>
      </c>
    </row>
    <row r="68" spans="1:4" x14ac:dyDescent="0.25">
      <c r="A68" t="s">
        <v>426</v>
      </c>
      <c r="B68" t="s">
        <v>427</v>
      </c>
      <c r="C68" t="s">
        <v>33</v>
      </c>
      <c r="D68" t="b">
        <v>1</v>
      </c>
    </row>
    <row r="69" spans="1:4" x14ac:dyDescent="0.25">
      <c r="A69" t="s">
        <v>428</v>
      </c>
      <c r="B69" t="s">
        <v>429</v>
      </c>
      <c r="C69" t="s">
        <v>37</v>
      </c>
      <c r="D69" t="b">
        <v>1</v>
      </c>
    </row>
    <row r="70" spans="1:4" x14ac:dyDescent="0.25">
      <c r="A70" t="s">
        <v>430</v>
      </c>
      <c r="B70" t="s">
        <v>431</v>
      </c>
      <c r="C70" t="s">
        <v>33</v>
      </c>
      <c r="D70" t="b">
        <v>1</v>
      </c>
    </row>
    <row r="71" spans="1:4" x14ac:dyDescent="0.25">
      <c r="A71" t="s">
        <v>432</v>
      </c>
      <c r="B71" t="s">
        <v>433</v>
      </c>
      <c r="C71" t="s">
        <v>33</v>
      </c>
      <c r="D71" t="b">
        <v>1</v>
      </c>
    </row>
    <row r="72" spans="1:4" x14ac:dyDescent="0.25">
      <c r="A72" t="s">
        <v>434</v>
      </c>
      <c r="B72" t="s">
        <v>435</v>
      </c>
      <c r="C72" t="s">
        <v>33</v>
      </c>
      <c r="D72" t="b">
        <v>1</v>
      </c>
    </row>
    <row r="73" spans="1:4" x14ac:dyDescent="0.25">
      <c r="A73" t="s">
        <v>436</v>
      </c>
      <c r="B73" t="s">
        <v>437</v>
      </c>
      <c r="C73" t="s">
        <v>33</v>
      </c>
      <c r="D73" t="b">
        <v>1</v>
      </c>
    </row>
    <row r="74" spans="1:4" x14ac:dyDescent="0.25">
      <c r="A74" t="s">
        <v>438</v>
      </c>
      <c r="B74" t="s">
        <v>439</v>
      </c>
      <c r="C74" t="s">
        <v>33</v>
      </c>
      <c r="D74" t="b">
        <v>1</v>
      </c>
    </row>
    <row r="75" spans="1:4" x14ac:dyDescent="0.25">
      <c r="A75" t="s">
        <v>440</v>
      </c>
      <c r="B75" t="s">
        <v>441</v>
      </c>
      <c r="C75" t="s">
        <v>37</v>
      </c>
      <c r="D75" t="b">
        <v>1</v>
      </c>
    </row>
    <row r="76" spans="1:4" x14ac:dyDescent="0.25">
      <c r="A76" t="s">
        <v>442</v>
      </c>
      <c r="B76" t="s">
        <v>443</v>
      </c>
      <c r="C76" t="s">
        <v>33</v>
      </c>
      <c r="D76" t="b">
        <v>1</v>
      </c>
    </row>
    <row r="77" spans="1:4" x14ac:dyDescent="0.25">
      <c r="A77" t="s">
        <v>444</v>
      </c>
      <c r="B77" t="s">
        <v>445</v>
      </c>
      <c r="C77" t="s">
        <v>33</v>
      </c>
      <c r="D77" t="b">
        <v>1</v>
      </c>
    </row>
    <row r="78" spans="1:4" x14ac:dyDescent="0.25">
      <c r="A78" t="s">
        <v>446</v>
      </c>
      <c r="B78" t="s">
        <v>447</v>
      </c>
      <c r="C78" t="s">
        <v>33</v>
      </c>
      <c r="D78" t="b">
        <v>1</v>
      </c>
    </row>
    <row r="79" spans="1:4" x14ac:dyDescent="0.25">
      <c r="A79" t="s">
        <v>448</v>
      </c>
      <c r="B79" t="s">
        <v>449</v>
      </c>
      <c r="C79" t="s">
        <v>33</v>
      </c>
      <c r="D79" t="b">
        <v>1</v>
      </c>
    </row>
    <row r="80" spans="1:4" x14ac:dyDescent="0.25">
      <c r="A80" t="s">
        <v>450</v>
      </c>
      <c r="B80" t="s">
        <v>451</v>
      </c>
      <c r="C80" t="s">
        <v>33</v>
      </c>
      <c r="D80" t="b">
        <v>1</v>
      </c>
    </row>
    <row r="81" spans="1:4" x14ac:dyDescent="0.25">
      <c r="A81" t="s">
        <v>452</v>
      </c>
      <c r="B81" t="s">
        <v>453</v>
      </c>
      <c r="C81" t="s">
        <v>33</v>
      </c>
      <c r="D81" t="b">
        <v>1</v>
      </c>
    </row>
    <row r="82" spans="1:4" x14ac:dyDescent="0.25">
      <c r="A82" t="s">
        <v>454</v>
      </c>
      <c r="B82" t="s">
        <v>455</v>
      </c>
      <c r="C82" t="s">
        <v>33</v>
      </c>
      <c r="D82" t="b">
        <v>1</v>
      </c>
    </row>
    <row r="83" spans="1:4" x14ac:dyDescent="0.25">
      <c r="A83" t="s">
        <v>456</v>
      </c>
      <c r="B83" t="s">
        <v>457</v>
      </c>
      <c r="C83" t="s">
        <v>33</v>
      </c>
      <c r="D83" t="b">
        <v>1</v>
      </c>
    </row>
    <row r="84" spans="1:4" x14ac:dyDescent="0.25">
      <c r="A84" t="s">
        <v>458</v>
      </c>
      <c r="B84" t="s">
        <v>459</v>
      </c>
      <c r="C84" t="s">
        <v>33</v>
      </c>
      <c r="D84" t="b">
        <v>1</v>
      </c>
    </row>
    <row r="85" spans="1:4" x14ac:dyDescent="0.25">
      <c r="A85" t="s">
        <v>460</v>
      </c>
      <c r="B85" t="s">
        <v>461</v>
      </c>
      <c r="C85" t="s">
        <v>33</v>
      </c>
      <c r="D85" t="b">
        <v>1</v>
      </c>
    </row>
    <row r="86" spans="1:4" x14ac:dyDescent="0.25">
      <c r="A86" t="s">
        <v>462</v>
      </c>
      <c r="B86" t="s">
        <v>463</v>
      </c>
      <c r="C86" t="s">
        <v>50</v>
      </c>
      <c r="D86" t="b">
        <v>1</v>
      </c>
    </row>
    <row r="87" spans="1:4" x14ac:dyDescent="0.25">
      <c r="A87" t="s">
        <v>464</v>
      </c>
      <c r="B87" t="s">
        <v>465</v>
      </c>
      <c r="C87" t="s">
        <v>37</v>
      </c>
      <c r="D87" t="b">
        <v>1</v>
      </c>
    </row>
    <row r="88" spans="1:4" x14ac:dyDescent="0.25">
      <c r="A88" t="s">
        <v>466</v>
      </c>
      <c r="B88" t="s">
        <v>467</v>
      </c>
      <c r="C88" t="s">
        <v>50</v>
      </c>
      <c r="D88" t="b">
        <v>1</v>
      </c>
    </row>
    <row r="89" spans="1:4" x14ac:dyDescent="0.25">
      <c r="A89" t="s">
        <v>468</v>
      </c>
      <c r="B89" t="s">
        <v>469</v>
      </c>
      <c r="C89" t="s">
        <v>33</v>
      </c>
      <c r="D89" t="b">
        <v>1</v>
      </c>
    </row>
    <row r="90" spans="1:4" x14ac:dyDescent="0.25">
      <c r="A90" t="s">
        <v>470</v>
      </c>
      <c r="B90" t="s">
        <v>471</v>
      </c>
      <c r="C90" t="s">
        <v>37</v>
      </c>
      <c r="D90" t="b">
        <v>1</v>
      </c>
    </row>
    <row r="91" spans="1:4" x14ac:dyDescent="0.25">
      <c r="A91" t="s">
        <v>472</v>
      </c>
      <c r="B91" t="s">
        <v>473</v>
      </c>
      <c r="C91" t="s">
        <v>37</v>
      </c>
      <c r="D91" t="b">
        <v>1</v>
      </c>
    </row>
    <row r="92" spans="1:4" x14ac:dyDescent="0.25">
      <c r="A92" t="s">
        <v>474</v>
      </c>
      <c r="B92" t="s">
        <v>475</v>
      </c>
      <c r="C92" t="s">
        <v>37</v>
      </c>
      <c r="D92" t="b">
        <v>1</v>
      </c>
    </row>
    <row r="93" spans="1:4" x14ac:dyDescent="0.25">
      <c r="A93" t="s">
        <v>476</v>
      </c>
      <c r="B93" t="s">
        <v>477</v>
      </c>
      <c r="C93" t="s">
        <v>37</v>
      </c>
      <c r="D93" t="b">
        <v>1</v>
      </c>
    </row>
    <row r="94" spans="1:4" x14ac:dyDescent="0.25">
      <c r="A94" t="s">
        <v>478</v>
      </c>
      <c r="B94" t="s">
        <v>479</v>
      </c>
      <c r="C94" t="s">
        <v>37</v>
      </c>
      <c r="D94" t="b">
        <v>1</v>
      </c>
    </row>
    <row r="95" spans="1:4" x14ac:dyDescent="0.25">
      <c r="A95" t="s">
        <v>480</v>
      </c>
      <c r="B95" t="s">
        <v>481</v>
      </c>
      <c r="C95" t="s">
        <v>33</v>
      </c>
      <c r="D95" t="b">
        <v>1</v>
      </c>
    </row>
    <row r="96" spans="1:4" x14ac:dyDescent="0.25">
      <c r="A96" t="s">
        <v>482</v>
      </c>
      <c r="B96" t="s">
        <v>483</v>
      </c>
      <c r="C96" t="s">
        <v>33</v>
      </c>
      <c r="D96" t="b">
        <v>1</v>
      </c>
    </row>
    <row r="97" spans="1:4" x14ac:dyDescent="0.25">
      <c r="A97" t="s">
        <v>484</v>
      </c>
      <c r="B97" t="s">
        <v>485</v>
      </c>
      <c r="C97" t="s">
        <v>33</v>
      </c>
      <c r="D97" t="b">
        <v>1</v>
      </c>
    </row>
    <row r="98" spans="1:4" x14ac:dyDescent="0.25">
      <c r="A98" t="s">
        <v>486</v>
      </c>
      <c r="B98" t="s">
        <v>487</v>
      </c>
      <c r="C98" t="s">
        <v>33</v>
      </c>
      <c r="D98" t="b">
        <v>1</v>
      </c>
    </row>
    <row r="99" spans="1:4" x14ac:dyDescent="0.25">
      <c r="A99" t="s">
        <v>488</v>
      </c>
      <c r="B99" t="s">
        <v>489</v>
      </c>
      <c r="C99" t="s">
        <v>33</v>
      </c>
      <c r="D99" t="b">
        <v>1</v>
      </c>
    </row>
    <row r="100" spans="1:4" x14ac:dyDescent="0.25">
      <c r="A100" t="s">
        <v>490</v>
      </c>
      <c r="B100" t="s">
        <v>71</v>
      </c>
      <c r="C100" t="s">
        <v>33</v>
      </c>
      <c r="D100" t="b">
        <v>1</v>
      </c>
    </row>
    <row r="101" spans="1:4" x14ac:dyDescent="0.25">
      <c r="A101" t="s">
        <v>491</v>
      </c>
      <c r="B101" t="s">
        <v>492</v>
      </c>
      <c r="C101" t="s">
        <v>37</v>
      </c>
      <c r="D101" t="b">
        <v>1</v>
      </c>
    </row>
    <row r="102" spans="1:4" x14ac:dyDescent="0.25">
      <c r="A102" t="s">
        <v>493</v>
      </c>
      <c r="B102" t="s">
        <v>494</v>
      </c>
      <c r="C102" t="s">
        <v>33</v>
      </c>
      <c r="D102" t="b">
        <v>1</v>
      </c>
    </row>
    <row r="103" spans="1:4" x14ac:dyDescent="0.25">
      <c r="A103" t="s">
        <v>495</v>
      </c>
      <c r="B103" t="s">
        <v>496</v>
      </c>
      <c r="C103" t="s">
        <v>33</v>
      </c>
      <c r="D103" t="b">
        <v>1</v>
      </c>
    </row>
    <row r="104" spans="1:4" x14ac:dyDescent="0.25">
      <c r="A104" t="s">
        <v>497</v>
      </c>
      <c r="B104" t="s">
        <v>498</v>
      </c>
      <c r="C104" t="s">
        <v>37</v>
      </c>
      <c r="D104" t="b">
        <v>1</v>
      </c>
    </row>
    <row r="105" spans="1:4" x14ac:dyDescent="0.25">
      <c r="A105" t="s">
        <v>499</v>
      </c>
      <c r="B105" t="s">
        <v>500</v>
      </c>
      <c r="C105" t="s">
        <v>33</v>
      </c>
      <c r="D105" t="b">
        <v>1</v>
      </c>
    </row>
    <row r="106" spans="1:4" x14ac:dyDescent="0.25">
      <c r="A106" t="s">
        <v>501</v>
      </c>
      <c r="B106" t="s">
        <v>502</v>
      </c>
      <c r="C106" t="s">
        <v>33</v>
      </c>
      <c r="D106" t="b">
        <v>1</v>
      </c>
    </row>
    <row r="107" spans="1:4" x14ac:dyDescent="0.25">
      <c r="A107" t="s">
        <v>503</v>
      </c>
      <c r="B107" t="s">
        <v>504</v>
      </c>
      <c r="C107" t="s">
        <v>33</v>
      </c>
      <c r="D107" t="b">
        <v>1</v>
      </c>
    </row>
    <row r="108" spans="1:4" x14ac:dyDescent="0.25">
      <c r="A108" t="s">
        <v>505</v>
      </c>
      <c r="B108" t="s">
        <v>506</v>
      </c>
      <c r="C108" t="s">
        <v>33</v>
      </c>
      <c r="D108" t="b">
        <v>1</v>
      </c>
    </row>
    <row r="109" spans="1:4" x14ac:dyDescent="0.25">
      <c r="A109" t="s">
        <v>507</v>
      </c>
      <c r="B109" t="s">
        <v>508</v>
      </c>
      <c r="C109" t="s">
        <v>33</v>
      </c>
      <c r="D109" t="b">
        <v>1</v>
      </c>
    </row>
    <row r="110" spans="1:4" x14ac:dyDescent="0.25">
      <c r="A110" t="s">
        <v>509</v>
      </c>
      <c r="B110" t="s">
        <v>510</v>
      </c>
      <c r="C110" t="s">
        <v>33</v>
      </c>
      <c r="D110" t="b">
        <v>1</v>
      </c>
    </row>
    <row r="111" spans="1:4" x14ac:dyDescent="0.25">
      <c r="A111" t="s">
        <v>511</v>
      </c>
      <c r="B111" t="s">
        <v>512</v>
      </c>
      <c r="C111" t="s">
        <v>33</v>
      </c>
      <c r="D111" t="b">
        <v>1</v>
      </c>
    </row>
    <row r="112" spans="1:4" x14ac:dyDescent="0.25">
      <c r="A112" t="s">
        <v>513</v>
      </c>
      <c r="B112" t="s">
        <v>514</v>
      </c>
      <c r="C112" t="s">
        <v>37</v>
      </c>
      <c r="D112" t="b">
        <v>1</v>
      </c>
    </row>
    <row r="113" spans="1:4" x14ac:dyDescent="0.25">
      <c r="A113" t="s">
        <v>515</v>
      </c>
      <c r="B113" t="s">
        <v>516</v>
      </c>
      <c r="C113" t="s">
        <v>37</v>
      </c>
      <c r="D113" t="b">
        <v>1</v>
      </c>
    </row>
    <row r="114" spans="1:4" x14ac:dyDescent="0.25">
      <c r="A114" t="s">
        <v>517</v>
      </c>
      <c r="B114" t="s">
        <v>518</v>
      </c>
      <c r="C114" t="s">
        <v>33</v>
      </c>
      <c r="D114" t="b">
        <v>1</v>
      </c>
    </row>
    <row r="115" spans="1:4" x14ac:dyDescent="0.25">
      <c r="A115" t="s">
        <v>519</v>
      </c>
      <c r="B115" t="s">
        <v>520</v>
      </c>
      <c r="C115" t="s">
        <v>33</v>
      </c>
      <c r="D115" t="b">
        <v>1</v>
      </c>
    </row>
    <row r="116" spans="1:4" x14ac:dyDescent="0.25">
      <c r="A116" t="s">
        <v>521</v>
      </c>
      <c r="B116" t="s">
        <v>522</v>
      </c>
      <c r="C116" t="s">
        <v>33</v>
      </c>
      <c r="D116" t="b">
        <v>1</v>
      </c>
    </row>
    <row r="117" spans="1:4" x14ac:dyDescent="0.25">
      <c r="A117" t="s">
        <v>523</v>
      </c>
      <c r="B117" t="s">
        <v>524</v>
      </c>
      <c r="C117" t="s">
        <v>33</v>
      </c>
      <c r="D117" t="b">
        <v>1</v>
      </c>
    </row>
    <row r="118" spans="1:4" x14ac:dyDescent="0.25">
      <c r="A118" t="s">
        <v>525</v>
      </c>
      <c r="B118" t="s">
        <v>526</v>
      </c>
      <c r="C118" t="s">
        <v>33</v>
      </c>
      <c r="D118" t="b">
        <v>1</v>
      </c>
    </row>
    <row r="119" spans="1:4" x14ac:dyDescent="0.25">
      <c r="A119" t="s">
        <v>527</v>
      </c>
      <c r="B119" t="s">
        <v>528</v>
      </c>
      <c r="C119" t="s">
        <v>33</v>
      </c>
      <c r="D119" t="b">
        <v>1</v>
      </c>
    </row>
    <row r="120" spans="1:4" x14ac:dyDescent="0.25">
      <c r="A120" t="s">
        <v>529</v>
      </c>
      <c r="B120" t="s">
        <v>530</v>
      </c>
      <c r="C120" t="s">
        <v>33</v>
      </c>
      <c r="D120" t="b">
        <v>1</v>
      </c>
    </row>
    <row r="121" spans="1:4" x14ac:dyDescent="0.25">
      <c r="A121" t="s">
        <v>531</v>
      </c>
      <c r="B121" t="s">
        <v>532</v>
      </c>
      <c r="C121" t="s">
        <v>33</v>
      </c>
      <c r="D121" t="b">
        <v>1</v>
      </c>
    </row>
    <row r="122" spans="1:4" x14ac:dyDescent="0.25">
      <c r="A122" t="s">
        <v>533</v>
      </c>
      <c r="B122" t="s">
        <v>534</v>
      </c>
      <c r="C122" t="s">
        <v>33</v>
      </c>
      <c r="D122" t="b">
        <v>1</v>
      </c>
    </row>
    <row r="123" spans="1:4" x14ac:dyDescent="0.25">
      <c r="A123" t="s">
        <v>535</v>
      </c>
      <c r="B123" t="s">
        <v>536</v>
      </c>
      <c r="C123" t="s">
        <v>33</v>
      </c>
      <c r="D123" t="b">
        <v>1</v>
      </c>
    </row>
    <row r="124" spans="1:4" x14ac:dyDescent="0.25">
      <c r="A124" t="s">
        <v>537</v>
      </c>
      <c r="B124" t="s">
        <v>538</v>
      </c>
      <c r="C124" t="s">
        <v>33</v>
      </c>
      <c r="D124" t="b">
        <v>1</v>
      </c>
    </row>
    <row r="125" spans="1:4" x14ac:dyDescent="0.25">
      <c r="A125" t="s">
        <v>539</v>
      </c>
      <c r="B125" t="s">
        <v>540</v>
      </c>
      <c r="C125" t="s">
        <v>33</v>
      </c>
      <c r="D125" t="b">
        <v>1</v>
      </c>
    </row>
    <row r="126" spans="1:4" x14ac:dyDescent="0.25">
      <c r="A126" t="s">
        <v>541</v>
      </c>
      <c r="B126" t="s">
        <v>542</v>
      </c>
      <c r="C126" t="s">
        <v>37</v>
      </c>
      <c r="D126" t="b">
        <v>1</v>
      </c>
    </row>
    <row r="127" spans="1:4" x14ac:dyDescent="0.25">
      <c r="A127" t="s">
        <v>543</v>
      </c>
      <c r="B127" t="s">
        <v>544</v>
      </c>
      <c r="C127" t="s">
        <v>37</v>
      </c>
      <c r="D127" t="b">
        <v>1</v>
      </c>
    </row>
    <row r="128" spans="1:4" x14ac:dyDescent="0.25">
      <c r="A128" t="s">
        <v>545</v>
      </c>
      <c r="B128" t="s">
        <v>546</v>
      </c>
      <c r="C128" t="s">
        <v>33</v>
      </c>
      <c r="D128" t="b">
        <v>1</v>
      </c>
    </row>
    <row r="129" spans="1:4" x14ac:dyDescent="0.25">
      <c r="A129" t="s">
        <v>547</v>
      </c>
      <c r="B129" t="s">
        <v>548</v>
      </c>
      <c r="C129" t="s">
        <v>33</v>
      </c>
      <c r="D129" t="b">
        <v>1</v>
      </c>
    </row>
    <row r="130" spans="1:4" x14ac:dyDescent="0.25">
      <c r="A130" t="s">
        <v>549</v>
      </c>
      <c r="B130" t="s">
        <v>550</v>
      </c>
      <c r="C130" t="s">
        <v>33</v>
      </c>
      <c r="D130" t="b">
        <v>1</v>
      </c>
    </row>
    <row r="131" spans="1:4" x14ac:dyDescent="0.25">
      <c r="A131" t="s">
        <v>551</v>
      </c>
      <c r="B131" t="s">
        <v>552</v>
      </c>
      <c r="C131" t="s">
        <v>33</v>
      </c>
      <c r="D131" t="b">
        <v>1</v>
      </c>
    </row>
    <row r="132" spans="1:4" x14ac:dyDescent="0.25">
      <c r="A132" s="1" t="s">
        <v>553</v>
      </c>
      <c r="B132" t="s">
        <v>554</v>
      </c>
      <c r="C132" t="s">
        <v>33</v>
      </c>
      <c r="D132" t="b">
        <v>1</v>
      </c>
    </row>
    <row r="133" spans="1:4" x14ac:dyDescent="0.25">
      <c r="A133" t="s">
        <v>555</v>
      </c>
      <c r="B133" t="s">
        <v>556</v>
      </c>
      <c r="C133" t="s">
        <v>99</v>
      </c>
      <c r="D133" t="b">
        <v>1</v>
      </c>
    </row>
    <row r="134" spans="1:4" x14ac:dyDescent="0.25">
      <c r="A134" t="s">
        <v>557</v>
      </c>
      <c r="B134" t="s">
        <v>558</v>
      </c>
      <c r="C134" t="s">
        <v>33</v>
      </c>
      <c r="D134" t="b">
        <v>1</v>
      </c>
    </row>
    <row r="135" spans="1:4" x14ac:dyDescent="0.25">
      <c r="A135" t="s">
        <v>559</v>
      </c>
      <c r="B135" t="s">
        <v>560</v>
      </c>
      <c r="C135" t="s">
        <v>33</v>
      </c>
      <c r="D135" t="b">
        <v>1</v>
      </c>
    </row>
    <row r="136" spans="1:4" x14ac:dyDescent="0.25">
      <c r="A136" t="s">
        <v>561</v>
      </c>
      <c r="B136" t="s">
        <v>562</v>
      </c>
      <c r="C136" t="s">
        <v>99</v>
      </c>
      <c r="D136" t="b">
        <v>1</v>
      </c>
    </row>
    <row r="137" spans="1:4" x14ac:dyDescent="0.25">
      <c r="A137" t="s">
        <v>563</v>
      </c>
      <c r="B137" t="s">
        <v>564</v>
      </c>
      <c r="C137" t="s">
        <v>33</v>
      </c>
      <c r="D137" t="b">
        <v>1</v>
      </c>
    </row>
    <row r="138" spans="1:4" x14ac:dyDescent="0.25">
      <c r="A138" t="s">
        <v>565</v>
      </c>
      <c r="B138" t="s">
        <v>566</v>
      </c>
      <c r="C138" t="s">
        <v>33</v>
      </c>
      <c r="D138" t="b">
        <v>1</v>
      </c>
    </row>
    <row r="139" spans="1:4" x14ac:dyDescent="0.25">
      <c r="A139" t="s">
        <v>567</v>
      </c>
      <c r="B139" t="s">
        <v>568</v>
      </c>
      <c r="C139" t="s">
        <v>33</v>
      </c>
      <c r="D139" t="b">
        <v>1</v>
      </c>
    </row>
    <row r="140" spans="1:4" x14ac:dyDescent="0.25">
      <c r="A140" t="s">
        <v>569</v>
      </c>
      <c r="B140" t="s">
        <v>570</v>
      </c>
      <c r="C140" t="s">
        <v>33</v>
      </c>
      <c r="D140" t="b">
        <v>1</v>
      </c>
    </row>
    <row r="141" spans="1:4" x14ac:dyDescent="0.25">
      <c r="A141" t="s">
        <v>571</v>
      </c>
      <c r="B141" t="s">
        <v>572</v>
      </c>
      <c r="C141" t="s">
        <v>33</v>
      </c>
      <c r="D141" t="b">
        <v>1</v>
      </c>
    </row>
    <row r="142" spans="1:4" x14ac:dyDescent="0.25">
      <c r="A142" t="s">
        <v>573</v>
      </c>
      <c r="B142" t="s">
        <v>574</v>
      </c>
      <c r="C142" t="s">
        <v>99</v>
      </c>
      <c r="D142" t="b">
        <v>1</v>
      </c>
    </row>
    <row r="143" spans="1:4" x14ac:dyDescent="0.25">
      <c r="A143" t="s">
        <v>575</v>
      </c>
      <c r="B143" t="s">
        <v>576</v>
      </c>
      <c r="C143" t="s">
        <v>37</v>
      </c>
      <c r="D143" t="b">
        <v>1</v>
      </c>
    </row>
    <row r="144" spans="1:4" x14ac:dyDescent="0.25">
      <c r="A144" t="s">
        <v>577</v>
      </c>
      <c r="B144" t="s">
        <v>578</v>
      </c>
      <c r="C144" t="s">
        <v>37</v>
      </c>
      <c r="D144" t="b">
        <v>1</v>
      </c>
    </row>
    <row r="145" spans="1:4" x14ac:dyDescent="0.25">
      <c r="A145" t="s">
        <v>579</v>
      </c>
      <c r="B145" t="s">
        <v>580</v>
      </c>
      <c r="C145" t="s">
        <v>99</v>
      </c>
      <c r="D145" t="b">
        <v>1</v>
      </c>
    </row>
    <row r="146" spans="1:4" x14ac:dyDescent="0.25">
      <c r="A146" t="s">
        <v>581</v>
      </c>
      <c r="B146" t="s">
        <v>582</v>
      </c>
      <c r="C146" t="s">
        <v>37</v>
      </c>
      <c r="D146" t="b">
        <v>1</v>
      </c>
    </row>
    <row r="147" spans="1:4" x14ac:dyDescent="0.25">
      <c r="A147" t="s">
        <v>583</v>
      </c>
      <c r="B147" t="s">
        <v>584</v>
      </c>
      <c r="C147" t="s">
        <v>37</v>
      </c>
      <c r="D147" t="b">
        <v>1</v>
      </c>
    </row>
    <row r="148" spans="1:4" x14ac:dyDescent="0.25">
      <c r="A148" t="s">
        <v>585</v>
      </c>
      <c r="B148" t="s">
        <v>586</v>
      </c>
      <c r="C148" t="s">
        <v>37</v>
      </c>
      <c r="D148" t="b">
        <v>1</v>
      </c>
    </row>
    <row r="149" spans="1:4" x14ac:dyDescent="0.25">
      <c r="A149" t="s">
        <v>587</v>
      </c>
      <c r="B149" t="s">
        <v>588</v>
      </c>
      <c r="C149" t="s">
        <v>37</v>
      </c>
      <c r="D149" t="b">
        <v>1</v>
      </c>
    </row>
    <row r="150" spans="1:4" x14ac:dyDescent="0.25">
      <c r="A150" t="s">
        <v>589</v>
      </c>
      <c r="B150" t="s">
        <v>590</v>
      </c>
      <c r="C150" t="s">
        <v>37</v>
      </c>
      <c r="D150" t="b">
        <v>1</v>
      </c>
    </row>
    <row r="151" spans="1:4" x14ac:dyDescent="0.25">
      <c r="A151" t="s">
        <v>591</v>
      </c>
      <c r="B151" t="s">
        <v>592</v>
      </c>
      <c r="C151" t="s">
        <v>50</v>
      </c>
      <c r="D151" t="b">
        <v>1</v>
      </c>
    </row>
    <row r="152" spans="1:4" x14ac:dyDescent="0.25">
      <c r="A152" t="s">
        <v>593</v>
      </c>
      <c r="B152" t="s">
        <v>594</v>
      </c>
      <c r="C152" t="s">
        <v>99</v>
      </c>
      <c r="D152" t="b">
        <v>1</v>
      </c>
    </row>
    <row r="153" spans="1:4" x14ac:dyDescent="0.25">
      <c r="A153" t="s">
        <v>595</v>
      </c>
      <c r="B153" t="s">
        <v>596</v>
      </c>
      <c r="C153" t="s">
        <v>33</v>
      </c>
      <c r="D153" t="b">
        <v>1</v>
      </c>
    </row>
    <row r="154" spans="1:4" x14ac:dyDescent="0.25">
      <c r="A154" t="s">
        <v>597</v>
      </c>
      <c r="B154" t="s">
        <v>598</v>
      </c>
      <c r="C154" t="s">
        <v>33</v>
      </c>
      <c r="D154" t="b">
        <v>1</v>
      </c>
    </row>
    <row r="155" spans="1:4" x14ac:dyDescent="0.25">
      <c r="A155" t="s">
        <v>599</v>
      </c>
      <c r="B155" t="s">
        <v>600</v>
      </c>
      <c r="C155" t="s">
        <v>33</v>
      </c>
      <c r="D155" t="b">
        <v>1</v>
      </c>
    </row>
    <row r="156" spans="1:4" x14ac:dyDescent="0.25">
      <c r="A156" t="s">
        <v>601</v>
      </c>
      <c r="B156" t="s">
        <v>602</v>
      </c>
      <c r="C156" t="s">
        <v>33</v>
      </c>
      <c r="D156" t="b">
        <v>1</v>
      </c>
    </row>
    <row r="157" spans="1:4" x14ac:dyDescent="0.25">
      <c r="A157" t="s">
        <v>603</v>
      </c>
      <c r="B157" t="s">
        <v>604</v>
      </c>
      <c r="C157" t="s">
        <v>33</v>
      </c>
      <c r="D157" t="b">
        <v>1</v>
      </c>
    </row>
    <row r="158" spans="1:4" x14ac:dyDescent="0.25">
      <c r="A158" t="s">
        <v>605</v>
      </c>
      <c r="B158" t="s">
        <v>606</v>
      </c>
      <c r="C158" t="s">
        <v>33</v>
      </c>
      <c r="D158" t="b">
        <v>1</v>
      </c>
    </row>
    <row r="159" spans="1:4" x14ac:dyDescent="0.25">
      <c r="A159" t="s">
        <v>607</v>
      </c>
      <c r="B159" t="s">
        <v>608</v>
      </c>
      <c r="C159" t="s">
        <v>99</v>
      </c>
      <c r="D159" t="b">
        <v>1</v>
      </c>
    </row>
    <row r="160" spans="1:4" x14ac:dyDescent="0.25">
      <c r="A160" t="s">
        <v>609</v>
      </c>
      <c r="B160" t="s">
        <v>610</v>
      </c>
      <c r="C160" t="s">
        <v>33</v>
      </c>
      <c r="D160" t="b">
        <v>1</v>
      </c>
    </row>
    <row r="161" spans="1:4" x14ac:dyDescent="0.25">
      <c r="A161" t="s">
        <v>611</v>
      </c>
      <c r="B161" t="s">
        <v>612</v>
      </c>
      <c r="C161" t="s">
        <v>33</v>
      </c>
      <c r="D161" t="b">
        <v>1</v>
      </c>
    </row>
    <row r="162" spans="1:4" x14ac:dyDescent="0.25">
      <c r="A162" t="s">
        <v>613</v>
      </c>
      <c r="B162" t="s">
        <v>614</v>
      </c>
      <c r="C162" t="s">
        <v>37</v>
      </c>
      <c r="D162" t="b">
        <v>1</v>
      </c>
    </row>
    <row r="163" spans="1:4" x14ac:dyDescent="0.25">
      <c r="A163" t="s">
        <v>615</v>
      </c>
      <c r="B163" t="s">
        <v>616</v>
      </c>
      <c r="C163" t="s">
        <v>33</v>
      </c>
      <c r="D163" t="b">
        <v>1</v>
      </c>
    </row>
    <row r="164" spans="1:4" x14ac:dyDescent="0.25">
      <c r="A164" t="s">
        <v>617</v>
      </c>
      <c r="B164" t="s">
        <v>618</v>
      </c>
      <c r="C164" t="s">
        <v>33</v>
      </c>
      <c r="D164" t="b">
        <v>1</v>
      </c>
    </row>
    <row r="165" spans="1:4" x14ac:dyDescent="0.25">
      <c r="A165" t="s">
        <v>619</v>
      </c>
      <c r="B165" t="s">
        <v>620</v>
      </c>
      <c r="C165" t="s">
        <v>33</v>
      </c>
      <c r="D165" t="b">
        <v>1</v>
      </c>
    </row>
    <row r="166" spans="1:4" x14ac:dyDescent="0.25">
      <c r="A166" t="s">
        <v>621</v>
      </c>
      <c r="B166" t="s">
        <v>622</v>
      </c>
      <c r="C166" t="s">
        <v>37</v>
      </c>
      <c r="D166" t="b">
        <v>1</v>
      </c>
    </row>
    <row r="167" spans="1:4" x14ac:dyDescent="0.25">
      <c r="A167" t="s">
        <v>623</v>
      </c>
      <c r="B167" t="s">
        <v>624</v>
      </c>
      <c r="C167" t="s">
        <v>37</v>
      </c>
      <c r="D167" t="b">
        <v>1</v>
      </c>
    </row>
    <row r="168" spans="1:4" x14ac:dyDescent="0.25">
      <c r="A168" t="s">
        <v>625</v>
      </c>
      <c r="B168" t="s">
        <v>626</v>
      </c>
      <c r="C168" t="s">
        <v>37</v>
      </c>
      <c r="D168" t="b">
        <v>1</v>
      </c>
    </row>
    <row r="169" spans="1:4" x14ac:dyDescent="0.25">
      <c r="A169" t="s">
        <v>627</v>
      </c>
      <c r="B169" t="s">
        <v>628</v>
      </c>
      <c r="C169" t="s">
        <v>37</v>
      </c>
      <c r="D169" t="b">
        <v>1</v>
      </c>
    </row>
    <row r="170" spans="1:4" x14ac:dyDescent="0.25">
      <c r="A170" t="s">
        <v>629</v>
      </c>
      <c r="B170" t="s">
        <v>630</v>
      </c>
      <c r="C170" t="s">
        <v>37</v>
      </c>
      <c r="D170" t="b">
        <v>1</v>
      </c>
    </row>
    <row r="171" spans="1:4" x14ac:dyDescent="0.25">
      <c r="A171" t="s">
        <v>631</v>
      </c>
      <c r="B171" t="s">
        <v>632</v>
      </c>
      <c r="C171" t="s">
        <v>37</v>
      </c>
      <c r="D171" t="b">
        <v>1</v>
      </c>
    </row>
    <row r="172" spans="1:4" x14ac:dyDescent="0.25">
      <c r="A172" t="s">
        <v>633</v>
      </c>
      <c r="B172" t="s">
        <v>634</v>
      </c>
      <c r="C172" t="s">
        <v>37</v>
      </c>
      <c r="D172" t="b">
        <v>1</v>
      </c>
    </row>
    <row r="173" spans="1:4" x14ac:dyDescent="0.25">
      <c r="A173" t="s">
        <v>635</v>
      </c>
      <c r="B173" t="s">
        <v>636</v>
      </c>
      <c r="C173" t="s">
        <v>33</v>
      </c>
      <c r="D173" t="b">
        <v>1</v>
      </c>
    </row>
    <row r="174" spans="1:4" x14ac:dyDescent="0.25">
      <c r="A174" t="s">
        <v>637</v>
      </c>
      <c r="B174" t="s">
        <v>638</v>
      </c>
      <c r="C174" t="s">
        <v>33</v>
      </c>
      <c r="D174" t="b">
        <v>1</v>
      </c>
    </row>
    <row r="175" spans="1:4" x14ac:dyDescent="0.25">
      <c r="A175" t="s">
        <v>639</v>
      </c>
      <c r="B175" t="s">
        <v>640</v>
      </c>
      <c r="C175" t="s">
        <v>33</v>
      </c>
      <c r="D175" t="b">
        <v>1</v>
      </c>
    </row>
    <row r="176" spans="1:4" x14ac:dyDescent="0.25">
      <c r="A176" t="s">
        <v>641</v>
      </c>
      <c r="B176" t="s">
        <v>642</v>
      </c>
      <c r="C176" t="s">
        <v>33</v>
      </c>
      <c r="D176" t="b">
        <v>1</v>
      </c>
    </row>
    <row r="177" spans="1:4" x14ac:dyDescent="0.25">
      <c r="A177" t="s">
        <v>643</v>
      </c>
      <c r="B177" t="s">
        <v>644</v>
      </c>
      <c r="C177" t="s">
        <v>33</v>
      </c>
      <c r="D177" t="b">
        <v>1</v>
      </c>
    </row>
    <row r="178" spans="1:4" x14ac:dyDescent="0.25">
      <c r="A178" t="s">
        <v>645</v>
      </c>
      <c r="B178" t="s">
        <v>646</v>
      </c>
      <c r="C178" t="s">
        <v>33</v>
      </c>
      <c r="D178" t="b">
        <v>1</v>
      </c>
    </row>
    <row r="179" spans="1:4" x14ac:dyDescent="0.25">
      <c r="A179" t="s">
        <v>647</v>
      </c>
      <c r="B179" t="s">
        <v>648</v>
      </c>
      <c r="C179" t="s">
        <v>37</v>
      </c>
      <c r="D179" t="b">
        <v>1</v>
      </c>
    </row>
    <row r="180" spans="1:4" x14ac:dyDescent="0.25">
      <c r="A180" t="s">
        <v>649</v>
      </c>
      <c r="B180" t="s">
        <v>650</v>
      </c>
      <c r="C180" t="s">
        <v>37</v>
      </c>
      <c r="D180" t="b">
        <v>1</v>
      </c>
    </row>
    <row r="181" spans="1:4" x14ac:dyDescent="0.25">
      <c r="A181" t="s">
        <v>651</v>
      </c>
      <c r="B181" t="s">
        <v>652</v>
      </c>
      <c r="C181" t="s">
        <v>33</v>
      </c>
      <c r="D181" t="b">
        <v>1</v>
      </c>
    </row>
    <row r="182" spans="1:4" x14ac:dyDescent="0.25">
      <c r="A182" t="s">
        <v>653</v>
      </c>
      <c r="B182" t="s">
        <v>654</v>
      </c>
      <c r="C182" t="s">
        <v>37</v>
      </c>
      <c r="D182" t="b">
        <v>1</v>
      </c>
    </row>
    <row r="183" spans="1:4" x14ac:dyDescent="0.25">
      <c r="A183" s="1" t="s">
        <v>655</v>
      </c>
      <c r="B183" t="s">
        <v>656</v>
      </c>
      <c r="C183" t="s">
        <v>37</v>
      </c>
      <c r="D183" t="b">
        <v>1</v>
      </c>
    </row>
    <row r="184" spans="1:4" x14ac:dyDescent="0.25">
      <c r="A184" t="s">
        <v>657</v>
      </c>
      <c r="B184" t="s">
        <v>658</v>
      </c>
      <c r="C184" t="s">
        <v>50</v>
      </c>
      <c r="D184" t="b">
        <v>1</v>
      </c>
    </row>
    <row r="185" spans="1:4" x14ac:dyDescent="0.25">
      <c r="A185" t="s">
        <v>659</v>
      </c>
      <c r="B185" t="s">
        <v>660</v>
      </c>
      <c r="C185" t="s">
        <v>33</v>
      </c>
      <c r="D185" t="b">
        <v>1</v>
      </c>
    </row>
    <row r="186" spans="1:4" x14ac:dyDescent="0.25">
      <c r="A186" t="s">
        <v>661</v>
      </c>
      <c r="B186" t="s">
        <v>662</v>
      </c>
      <c r="C186" t="s">
        <v>33</v>
      </c>
      <c r="D186" t="b">
        <v>1</v>
      </c>
    </row>
    <row r="187" spans="1:4" x14ac:dyDescent="0.25">
      <c r="A187" t="s">
        <v>663</v>
      </c>
      <c r="B187" t="s">
        <v>664</v>
      </c>
      <c r="C187" t="s">
        <v>33</v>
      </c>
      <c r="D187" t="b">
        <v>1</v>
      </c>
    </row>
    <row r="188" spans="1:4" x14ac:dyDescent="0.25">
      <c r="A188" t="s">
        <v>665</v>
      </c>
      <c r="B188" t="s">
        <v>666</v>
      </c>
      <c r="C188" t="s">
        <v>33</v>
      </c>
      <c r="D188" t="b">
        <v>1</v>
      </c>
    </row>
    <row r="189" spans="1:4" x14ac:dyDescent="0.25">
      <c r="A189" t="s">
        <v>667</v>
      </c>
      <c r="B189" t="s">
        <v>668</v>
      </c>
      <c r="C189" t="s">
        <v>33</v>
      </c>
      <c r="D189" t="b">
        <v>1</v>
      </c>
    </row>
    <row r="190" spans="1:4" x14ac:dyDescent="0.25">
      <c r="A190" t="s">
        <v>669</v>
      </c>
      <c r="B190" t="s">
        <v>670</v>
      </c>
      <c r="C190" t="s">
        <v>33</v>
      </c>
      <c r="D190" t="b">
        <v>1</v>
      </c>
    </row>
    <row r="191" spans="1:4" x14ac:dyDescent="0.25">
      <c r="A191" t="s">
        <v>671</v>
      </c>
      <c r="B191" t="s">
        <v>672</v>
      </c>
      <c r="C191" t="s">
        <v>33</v>
      </c>
      <c r="D191" t="b">
        <v>1</v>
      </c>
    </row>
    <row r="192" spans="1:4" x14ac:dyDescent="0.25">
      <c r="A192" t="s">
        <v>673</v>
      </c>
      <c r="B192" t="s">
        <v>674</v>
      </c>
      <c r="C192" t="s">
        <v>33</v>
      </c>
      <c r="D192" t="b">
        <v>1</v>
      </c>
    </row>
    <row r="193" spans="1:4" x14ac:dyDescent="0.25">
      <c r="A193" t="s">
        <v>675</v>
      </c>
      <c r="B193" t="s">
        <v>676</v>
      </c>
      <c r="C193" t="s">
        <v>33</v>
      </c>
      <c r="D193" t="b">
        <v>1</v>
      </c>
    </row>
    <row r="194" spans="1:4" x14ac:dyDescent="0.25">
      <c r="A194" t="s">
        <v>677</v>
      </c>
      <c r="B194" t="s">
        <v>678</v>
      </c>
      <c r="C194" t="s">
        <v>33</v>
      </c>
      <c r="D194" t="b">
        <v>1</v>
      </c>
    </row>
    <row r="195" spans="1:4" x14ac:dyDescent="0.25">
      <c r="A195" t="s">
        <v>679</v>
      </c>
      <c r="B195" t="s">
        <v>680</v>
      </c>
      <c r="C195" t="s">
        <v>33</v>
      </c>
      <c r="D195" t="b">
        <v>1</v>
      </c>
    </row>
    <row r="196" spans="1:4" x14ac:dyDescent="0.25">
      <c r="A196" t="s">
        <v>681</v>
      </c>
      <c r="B196" t="s">
        <v>682</v>
      </c>
      <c r="C196" t="s">
        <v>33</v>
      </c>
      <c r="D196" t="b">
        <v>1</v>
      </c>
    </row>
    <row r="197" spans="1:4" x14ac:dyDescent="0.25">
      <c r="A197" t="s">
        <v>683</v>
      </c>
      <c r="B197" t="s">
        <v>684</v>
      </c>
      <c r="C197" t="s">
        <v>33</v>
      </c>
      <c r="D197" t="b">
        <v>1</v>
      </c>
    </row>
    <row r="198" spans="1:4" x14ac:dyDescent="0.25">
      <c r="A198" t="s">
        <v>685</v>
      </c>
      <c r="B198" t="s">
        <v>686</v>
      </c>
      <c r="C198" t="s">
        <v>33</v>
      </c>
      <c r="D198" t="b">
        <v>1</v>
      </c>
    </row>
    <row r="199" spans="1:4" x14ac:dyDescent="0.25">
      <c r="A199" t="s">
        <v>687</v>
      </c>
      <c r="B199" t="s">
        <v>688</v>
      </c>
      <c r="C199" t="s">
        <v>37</v>
      </c>
      <c r="D199" t="b">
        <v>1</v>
      </c>
    </row>
    <row r="200" spans="1:4" x14ac:dyDescent="0.25">
      <c r="A200" t="s">
        <v>689</v>
      </c>
      <c r="B200" t="s">
        <v>690</v>
      </c>
      <c r="C200" t="s">
        <v>33</v>
      </c>
      <c r="D200" t="b">
        <v>1</v>
      </c>
    </row>
    <row r="201" spans="1:4" x14ac:dyDescent="0.25">
      <c r="A201" t="s">
        <v>691</v>
      </c>
      <c r="B201" t="s">
        <v>692</v>
      </c>
      <c r="C201" t="s">
        <v>33</v>
      </c>
      <c r="D201" t="b">
        <v>1</v>
      </c>
    </row>
    <row r="202" spans="1:4" x14ac:dyDescent="0.25">
      <c r="A202" t="s">
        <v>693</v>
      </c>
      <c r="B202" t="s">
        <v>694</v>
      </c>
      <c r="C202" t="s">
        <v>33</v>
      </c>
      <c r="D202" t="b">
        <v>1</v>
      </c>
    </row>
    <row r="203" spans="1:4" x14ac:dyDescent="0.25">
      <c r="A203" t="s">
        <v>695</v>
      </c>
      <c r="B203" t="s">
        <v>696</v>
      </c>
      <c r="C203" t="s">
        <v>33</v>
      </c>
      <c r="D203" t="b">
        <v>1</v>
      </c>
    </row>
    <row r="204" spans="1:4" x14ac:dyDescent="0.25">
      <c r="A204" t="s">
        <v>697</v>
      </c>
      <c r="B204" t="s">
        <v>698</v>
      </c>
      <c r="C204" t="s">
        <v>33</v>
      </c>
      <c r="D204" t="b">
        <v>1</v>
      </c>
    </row>
    <row r="205" spans="1:4" x14ac:dyDescent="0.25">
      <c r="A205" t="s">
        <v>699</v>
      </c>
      <c r="B205" t="s">
        <v>700</v>
      </c>
      <c r="C205" t="s">
        <v>37</v>
      </c>
      <c r="D205" t="b">
        <v>1</v>
      </c>
    </row>
    <row r="206" spans="1:4" x14ac:dyDescent="0.25">
      <c r="A206" t="s">
        <v>701</v>
      </c>
      <c r="B206" t="s">
        <v>702</v>
      </c>
      <c r="C206" t="s">
        <v>37</v>
      </c>
      <c r="D206" t="b">
        <v>1</v>
      </c>
    </row>
    <row r="207" spans="1:4" x14ac:dyDescent="0.25">
      <c r="A207" t="s">
        <v>703</v>
      </c>
      <c r="B207" t="s">
        <v>704</v>
      </c>
      <c r="C207" t="s">
        <v>33</v>
      </c>
      <c r="D207" t="b">
        <v>1</v>
      </c>
    </row>
    <row r="208" spans="1:4" x14ac:dyDescent="0.25">
      <c r="A208" t="s">
        <v>705</v>
      </c>
      <c r="B208" t="s">
        <v>706</v>
      </c>
      <c r="C208" t="s">
        <v>33</v>
      </c>
      <c r="D208" t="b">
        <v>1</v>
      </c>
    </row>
    <row r="209" spans="1:4" x14ac:dyDescent="0.25">
      <c r="A209" t="s">
        <v>707</v>
      </c>
      <c r="B209" t="s">
        <v>708</v>
      </c>
      <c r="C209" t="s">
        <v>33</v>
      </c>
      <c r="D209" t="b">
        <v>1</v>
      </c>
    </row>
    <row r="210" spans="1:4" x14ac:dyDescent="0.25">
      <c r="A210" t="s">
        <v>709</v>
      </c>
      <c r="B210" t="s">
        <v>710</v>
      </c>
      <c r="C210" t="s">
        <v>33</v>
      </c>
      <c r="D210" t="b">
        <v>1</v>
      </c>
    </row>
    <row r="211" spans="1:4" x14ac:dyDescent="0.25">
      <c r="A211" t="s">
        <v>711</v>
      </c>
      <c r="B211" t="s">
        <v>712</v>
      </c>
      <c r="C211" t="s">
        <v>33</v>
      </c>
      <c r="D211" t="b">
        <v>1</v>
      </c>
    </row>
    <row r="212" spans="1:4" x14ac:dyDescent="0.25">
      <c r="A212" t="s">
        <v>713</v>
      </c>
      <c r="B212" t="s">
        <v>714</v>
      </c>
      <c r="C212" t="s">
        <v>33</v>
      </c>
      <c r="D212" t="b">
        <v>1</v>
      </c>
    </row>
    <row r="213" spans="1:4" x14ac:dyDescent="0.25">
      <c r="A213" t="s">
        <v>715</v>
      </c>
      <c r="B213" t="s">
        <v>716</v>
      </c>
      <c r="C213" t="s">
        <v>33</v>
      </c>
      <c r="D213" t="b">
        <v>1</v>
      </c>
    </row>
    <row r="214" spans="1:4" x14ac:dyDescent="0.25">
      <c r="A214" t="s">
        <v>717</v>
      </c>
      <c r="B214" t="s">
        <v>718</v>
      </c>
      <c r="C214" t="s">
        <v>33</v>
      </c>
      <c r="D214" t="b">
        <v>1</v>
      </c>
    </row>
    <row r="215" spans="1:4" x14ac:dyDescent="0.25">
      <c r="A215" t="s">
        <v>719</v>
      </c>
      <c r="B215" t="s">
        <v>720</v>
      </c>
      <c r="C215" t="s">
        <v>33</v>
      </c>
      <c r="D215" t="b">
        <v>1</v>
      </c>
    </row>
    <row r="216" spans="1:4" x14ac:dyDescent="0.25">
      <c r="A216" t="s">
        <v>721</v>
      </c>
      <c r="B216" t="s">
        <v>722</v>
      </c>
      <c r="C216" t="s">
        <v>33</v>
      </c>
      <c r="D216" t="b">
        <v>1</v>
      </c>
    </row>
    <row r="217" spans="1:4" x14ac:dyDescent="0.25">
      <c r="A217" t="s">
        <v>723</v>
      </c>
      <c r="B217" t="s">
        <v>724</v>
      </c>
      <c r="C217" t="s">
        <v>33</v>
      </c>
      <c r="D217" t="b">
        <v>1</v>
      </c>
    </row>
    <row r="218" spans="1:4" x14ac:dyDescent="0.25">
      <c r="A218" t="s">
        <v>725</v>
      </c>
      <c r="B218" t="s">
        <v>726</v>
      </c>
      <c r="C218" t="s">
        <v>50</v>
      </c>
      <c r="D218" t="b">
        <v>1</v>
      </c>
    </row>
    <row r="219" spans="1:4" x14ac:dyDescent="0.25">
      <c r="A219" t="s">
        <v>727</v>
      </c>
      <c r="B219" t="s">
        <v>728</v>
      </c>
      <c r="C219" t="s">
        <v>50</v>
      </c>
      <c r="D219" t="b">
        <v>1</v>
      </c>
    </row>
    <row r="220" spans="1:4" x14ac:dyDescent="0.25">
      <c r="A220" t="s">
        <v>729</v>
      </c>
      <c r="B220" t="s">
        <v>730</v>
      </c>
      <c r="C220" t="s">
        <v>37</v>
      </c>
      <c r="D220" t="b">
        <v>1</v>
      </c>
    </row>
    <row r="221" spans="1:4" x14ac:dyDescent="0.25">
      <c r="A221" s="1" t="s">
        <v>731</v>
      </c>
      <c r="B221" t="s">
        <v>732</v>
      </c>
      <c r="C221" t="s">
        <v>33</v>
      </c>
      <c r="D221" t="b">
        <v>1</v>
      </c>
    </row>
    <row r="222" spans="1:4" x14ac:dyDescent="0.25">
      <c r="A222" t="s">
        <v>733</v>
      </c>
      <c r="B222" t="s">
        <v>734</v>
      </c>
      <c r="C222" t="s">
        <v>33</v>
      </c>
      <c r="D222" t="b">
        <v>1</v>
      </c>
    </row>
    <row r="223" spans="1:4" x14ac:dyDescent="0.25">
      <c r="A223" t="s">
        <v>735</v>
      </c>
      <c r="B223" t="s">
        <v>736</v>
      </c>
      <c r="C223" t="s">
        <v>33</v>
      </c>
      <c r="D223" t="b">
        <v>1</v>
      </c>
    </row>
    <row r="224" spans="1:4" x14ac:dyDescent="0.25">
      <c r="A224" t="s">
        <v>737</v>
      </c>
      <c r="B224" t="s">
        <v>738</v>
      </c>
      <c r="C224" t="s">
        <v>33</v>
      </c>
      <c r="D224" t="b">
        <v>1</v>
      </c>
    </row>
    <row r="225" spans="1:4" x14ac:dyDescent="0.25">
      <c r="A225" t="s">
        <v>739</v>
      </c>
      <c r="B225" t="s">
        <v>740</v>
      </c>
      <c r="C225" t="s">
        <v>33</v>
      </c>
      <c r="D225" t="b">
        <v>1</v>
      </c>
    </row>
    <row r="226" spans="1:4" x14ac:dyDescent="0.25">
      <c r="A226" t="s">
        <v>741</v>
      </c>
      <c r="B226" t="s">
        <v>742</v>
      </c>
      <c r="C226" t="s">
        <v>33</v>
      </c>
      <c r="D226" t="b">
        <v>1</v>
      </c>
    </row>
    <row r="227" spans="1:4" x14ac:dyDescent="0.25">
      <c r="A227" t="s">
        <v>743</v>
      </c>
      <c r="B227" t="s">
        <v>744</v>
      </c>
      <c r="C227" t="s">
        <v>33</v>
      </c>
      <c r="D227" t="b">
        <v>1</v>
      </c>
    </row>
    <row r="228" spans="1:4" x14ac:dyDescent="0.25">
      <c r="A228" t="s">
        <v>745</v>
      </c>
      <c r="B228" t="s">
        <v>746</v>
      </c>
      <c r="C228" t="s">
        <v>37</v>
      </c>
      <c r="D228" t="b">
        <v>1</v>
      </c>
    </row>
    <row r="229" spans="1:4" x14ac:dyDescent="0.25">
      <c r="A229" t="s">
        <v>747</v>
      </c>
      <c r="B229" t="s">
        <v>748</v>
      </c>
      <c r="C229" t="s">
        <v>33</v>
      </c>
      <c r="D229" t="b">
        <v>1</v>
      </c>
    </row>
    <row r="230" spans="1:4" x14ac:dyDescent="0.25">
      <c r="A230" t="s">
        <v>749</v>
      </c>
      <c r="B230" t="s">
        <v>750</v>
      </c>
      <c r="C230" t="s">
        <v>33</v>
      </c>
      <c r="D230" t="b">
        <v>1</v>
      </c>
    </row>
    <row r="231" spans="1:4" x14ac:dyDescent="0.25">
      <c r="A231" t="s">
        <v>751</v>
      </c>
      <c r="B231" t="s">
        <v>752</v>
      </c>
      <c r="C231" t="s">
        <v>33</v>
      </c>
      <c r="D231" t="b">
        <v>1</v>
      </c>
    </row>
    <row r="232" spans="1:4" x14ac:dyDescent="0.25">
      <c r="A232" t="s">
        <v>753</v>
      </c>
      <c r="B232" t="s">
        <v>754</v>
      </c>
      <c r="C232" t="s">
        <v>33</v>
      </c>
      <c r="D232" t="b">
        <v>1</v>
      </c>
    </row>
    <row r="233" spans="1:4" x14ac:dyDescent="0.25">
      <c r="A233" t="s">
        <v>755</v>
      </c>
      <c r="B233" t="s">
        <v>756</v>
      </c>
      <c r="C233" t="s">
        <v>33</v>
      </c>
      <c r="D233" t="b">
        <v>1</v>
      </c>
    </row>
    <row r="234" spans="1:4" x14ac:dyDescent="0.25">
      <c r="A234" t="s">
        <v>757</v>
      </c>
      <c r="B234" t="s">
        <v>758</v>
      </c>
      <c r="C234" t="s">
        <v>37</v>
      </c>
      <c r="D234" t="b">
        <v>1</v>
      </c>
    </row>
    <row r="235" spans="1:4" x14ac:dyDescent="0.25">
      <c r="A235" t="s">
        <v>759</v>
      </c>
      <c r="B235" t="s">
        <v>760</v>
      </c>
      <c r="C235" t="s">
        <v>33</v>
      </c>
      <c r="D235" t="b">
        <v>1</v>
      </c>
    </row>
    <row r="236" spans="1:4" x14ac:dyDescent="0.25">
      <c r="A236" t="s">
        <v>761</v>
      </c>
      <c r="B236" t="s">
        <v>762</v>
      </c>
      <c r="C236" t="s">
        <v>37</v>
      </c>
      <c r="D236" t="b">
        <v>1</v>
      </c>
    </row>
    <row r="237" spans="1:4" x14ac:dyDescent="0.25">
      <c r="A237" t="s">
        <v>763</v>
      </c>
      <c r="B237" t="s">
        <v>764</v>
      </c>
      <c r="C237" t="s">
        <v>37</v>
      </c>
      <c r="D237" t="b">
        <v>1</v>
      </c>
    </row>
    <row r="238" spans="1:4" x14ac:dyDescent="0.25">
      <c r="A238" t="s">
        <v>765</v>
      </c>
      <c r="B238" t="s">
        <v>766</v>
      </c>
      <c r="C238" t="s">
        <v>37</v>
      </c>
      <c r="D238" t="b">
        <v>1</v>
      </c>
    </row>
    <row r="239" spans="1:4" x14ac:dyDescent="0.25">
      <c r="A239" t="s">
        <v>767</v>
      </c>
      <c r="B239" t="s">
        <v>768</v>
      </c>
      <c r="C239" t="s">
        <v>37</v>
      </c>
      <c r="D239" t="b">
        <v>1</v>
      </c>
    </row>
    <row r="240" spans="1:4" x14ac:dyDescent="0.25">
      <c r="A240" t="s">
        <v>769</v>
      </c>
      <c r="B240" t="s">
        <v>770</v>
      </c>
      <c r="C240" t="s">
        <v>37</v>
      </c>
      <c r="D240" t="b">
        <v>1</v>
      </c>
    </row>
    <row r="241" spans="1:4" x14ac:dyDescent="0.25">
      <c r="A241" t="s">
        <v>771</v>
      </c>
      <c r="B241" t="s">
        <v>772</v>
      </c>
      <c r="C241" t="s">
        <v>37</v>
      </c>
      <c r="D241" t="b">
        <v>1</v>
      </c>
    </row>
    <row r="242" spans="1:4" x14ac:dyDescent="0.25">
      <c r="A242" t="s">
        <v>773</v>
      </c>
      <c r="B242" t="s">
        <v>774</v>
      </c>
      <c r="C242" t="s">
        <v>37</v>
      </c>
      <c r="D242" t="b">
        <v>1</v>
      </c>
    </row>
    <row r="243" spans="1:4" x14ac:dyDescent="0.25">
      <c r="A243" t="s">
        <v>775</v>
      </c>
      <c r="B243" t="s">
        <v>776</v>
      </c>
      <c r="C243" t="s">
        <v>37</v>
      </c>
      <c r="D243" t="b">
        <v>1</v>
      </c>
    </row>
    <row r="244" spans="1:4" x14ac:dyDescent="0.25">
      <c r="A244" t="s">
        <v>777</v>
      </c>
      <c r="B244" t="s">
        <v>778</v>
      </c>
      <c r="C244" t="s">
        <v>37</v>
      </c>
      <c r="D244" t="b">
        <v>1</v>
      </c>
    </row>
    <row r="245" spans="1:4" x14ac:dyDescent="0.25">
      <c r="A245" t="s">
        <v>779</v>
      </c>
      <c r="B245" t="s">
        <v>780</v>
      </c>
      <c r="C245" t="s">
        <v>37</v>
      </c>
      <c r="D245" t="b">
        <v>1</v>
      </c>
    </row>
    <row r="246" spans="1:4" x14ac:dyDescent="0.25">
      <c r="A246" t="s">
        <v>781</v>
      </c>
      <c r="B246" t="s">
        <v>782</v>
      </c>
      <c r="C246" t="s">
        <v>33</v>
      </c>
      <c r="D246" t="b">
        <v>1</v>
      </c>
    </row>
    <row r="247" spans="1:4" x14ac:dyDescent="0.25">
      <c r="A247" t="s">
        <v>783</v>
      </c>
      <c r="B247" t="s">
        <v>784</v>
      </c>
      <c r="C247" t="s">
        <v>33</v>
      </c>
      <c r="D247" t="b">
        <v>1</v>
      </c>
    </row>
    <row r="248" spans="1:4" x14ac:dyDescent="0.25">
      <c r="A248" t="s">
        <v>785</v>
      </c>
      <c r="B248" t="s">
        <v>786</v>
      </c>
      <c r="C248" t="s">
        <v>33</v>
      </c>
      <c r="D248" t="b">
        <v>1</v>
      </c>
    </row>
    <row r="249" spans="1:4" x14ac:dyDescent="0.25">
      <c r="A249" t="s">
        <v>787</v>
      </c>
      <c r="B249" t="s">
        <v>788</v>
      </c>
      <c r="C249" t="s">
        <v>33</v>
      </c>
      <c r="D249" t="b">
        <v>1</v>
      </c>
    </row>
    <row r="250" spans="1:4" x14ac:dyDescent="0.25">
      <c r="A250" t="s">
        <v>789</v>
      </c>
      <c r="B250" t="s">
        <v>790</v>
      </c>
      <c r="C250" t="s">
        <v>33</v>
      </c>
      <c r="D250" t="b">
        <v>1</v>
      </c>
    </row>
    <row r="251" spans="1:4" x14ac:dyDescent="0.25">
      <c r="A251" t="s">
        <v>791</v>
      </c>
      <c r="B251" t="s">
        <v>792</v>
      </c>
      <c r="C251" t="s">
        <v>33</v>
      </c>
      <c r="D251" t="b">
        <v>1</v>
      </c>
    </row>
    <row r="252" spans="1:4" x14ac:dyDescent="0.25">
      <c r="A252" t="s">
        <v>793</v>
      </c>
      <c r="B252" t="s">
        <v>794</v>
      </c>
      <c r="C252" t="s">
        <v>33</v>
      </c>
      <c r="D252" t="b">
        <v>1</v>
      </c>
    </row>
    <row r="253" spans="1:4" x14ac:dyDescent="0.25">
      <c r="A253" t="s">
        <v>795</v>
      </c>
      <c r="B253" t="s">
        <v>796</v>
      </c>
      <c r="C253" t="s">
        <v>50</v>
      </c>
      <c r="D253" t="b">
        <v>1</v>
      </c>
    </row>
    <row r="254" spans="1:4" x14ac:dyDescent="0.25">
      <c r="A254" t="s">
        <v>797</v>
      </c>
      <c r="B254" t="s">
        <v>798</v>
      </c>
      <c r="C254" t="s">
        <v>37</v>
      </c>
      <c r="D254" t="b">
        <v>1</v>
      </c>
    </row>
    <row r="255" spans="1:4" x14ac:dyDescent="0.25">
      <c r="A255" t="s">
        <v>799</v>
      </c>
      <c r="B255" t="s">
        <v>800</v>
      </c>
      <c r="C255" t="s">
        <v>33</v>
      </c>
      <c r="D255" t="b">
        <v>1</v>
      </c>
    </row>
    <row r="256" spans="1:4" x14ac:dyDescent="0.25">
      <c r="A256" t="s">
        <v>801</v>
      </c>
      <c r="B256" t="s">
        <v>802</v>
      </c>
      <c r="C256" t="s">
        <v>33</v>
      </c>
      <c r="D256" t="b">
        <v>1</v>
      </c>
    </row>
    <row r="257" spans="1:4" x14ac:dyDescent="0.25">
      <c r="A257" t="s">
        <v>803</v>
      </c>
      <c r="B257" t="s">
        <v>804</v>
      </c>
      <c r="C257" t="s">
        <v>33</v>
      </c>
      <c r="D257" t="b">
        <v>1</v>
      </c>
    </row>
    <row r="258" spans="1:4" x14ac:dyDescent="0.25">
      <c r="A258" t="s">
        <v>805</v>
      </c>
      <c r="B258" t="s">
        <v>806</v>
      </c>
      <c r="C258" t="s">
        <v>33</v>
      </c>
      <c r="D258" t="b">
        <v>1</v>
      </c>
    </row>
    <row r="259" spans="1:4" x14ac:dyDescent="0.25">
      <c r="A259" t="s">
        <v>807</v>
      </c>
      <c r="B259" t="s">
        <v>808</v>
      </c>
      <c r="C259" t="s">
        <v>33</v>
      </c>
      <c r="D259" t="b">
        <v>1</v>
      </c>
    </row>
    <row r="260" spans="1:4" x14ac:dyDescent="0.25">
      <c r="A260" t="s">
        <v>809</v>
      </c>
      <c r="B260" t="s">
        <v>810</v>
      </c>
      <c r="C260" t="s">
        <v>33</v>
      </c>
      <c r="D260" t="b">
        <v>1</v>
      </c>
    </row>
    <row r="261" spans="1:4" x14ac:dyDescent="0.25">
      <c r="A261" t="s">
        <v>811</v>
      </c>
      <c r="B261" t="s">
        <v>812</v>
      </c>
      <c r="C261" t="s">
        <v>33</v>
      </c>
      <c r="D261" t="b">
        <v>1</v>
      </c>
    </row>
    <row r="262" spans="1:4" x14ac:dyDescent="0.25">
      <c r="A262" t="s">
        <v>813</v>
      </c>
      <c r="B262" t="s">
        <v>814</v>
      </c>
      <c r="C262" t="s">
        <v>33</v>
      </c>
      <c r="D262" t="b">
        <v>1</v>
      </c>
    </row>
    <row r="263" spans="1:4" x14ac:dyDescent="0.25">
      <c r="A263" t="s">
        <v>815</v>
      </c>
      <c r="B263" t="s">
        <v>816</v>
      </c>
      <c r="C263" t="s">
        <v>33</v>
      </c>
      <c r="D263" t="b">
        <v>1</v>
      </c>
    </row>
    <row r="264" spans="1:4" x14ac:dyDescent="0.25">
      <c r="A264" t="s">
        <v>817</v>
      </c>
      <c r="B264" t="s">
        <v>818</v>
      </c>
      <c r="C264" t="s">
        <v>33</v>
      </c>
      <c r="D264" t="b">
        <v>1</v>
      </c>
    </row>
    <row r="265" spans="1:4" x14ac:dyDescent="0.25">
      <c r="A265" t="s">
        <v>819</v>
      </c>
      <c r="B265" t="s">
        <v>820</v>
      </c>
      <c r="C265" t="s">
        <v>33</v>
      </c>
      <c r="D265" t="b">
        <v>1</v>
      </c>
    </row>
    <row r="266" spans="1:4" x14ac:dyDescent="0.25">
      <c r="A266" t="s">
        <v>821</v>
      </c>
      <c r="B266" t="s">
        <v>822</v>
      </c>
      <c r="C266" t="s">
        <v>33</v>
      </c>
      <c r="D266" t="b">
        <v>1</v>
      </c>
    </row>
    <row r="267" spans="1:4" x14ac:dyDescent="0.25">
      <c r="A267" t="s">
        <v>823</v>
      </c>
      <c r="B267" t="s">
        <v>824</v>
      </c>
      <c r="C267" t="s">
        <v>33</v>
      </c>
      <c r="D267" t="b">
        <v>1</v>
      </c>
    </row>
    <row r="268" spans="1:4" x14ac:dyDescent="0.25">
      <c r="A268" t="s">
        <v>825</v>
      </c>
      <c r="B268" t="s">
        <v>826</v>
      </c>
      <c r="C268" t="s">
        <v>33</v>
      </c>
      <c r="D268" t="b">
        <v>1</v>
      </c>
    </row>
    <row r="269" spans="1:4" x14ac:dyDescent="0.25">
      <c r="A269" t="s">
        <v>827</v>
      </c>
      <c r="B269" t="s">
        <v>828</v>
      </c>
      <c r="C269" t="s">
        <v>33</v>
      </c>
      <c r="D269" t="b">
        <v>1</v>
      </c>
    </row>
    <row r="270" spans="1:4" x14ac:dyDescent="0.25">
      <c r="A270" t="s">
        <v>829</v>
      </c>
      <c r="B270" t="s">
        <v>830</v>
      </c>
      <c r="C270" t="s">
        <v>33</v>
      </c>
      <c r="D270" t="b">
        <v>1</v>
      </c>
    </row>
    <row r="271" spans="1:4" x14ac:dyDescent="0.25">
      <c r="A271" t="s">
        <v>831</v>
      </c>
      <c r="B271" t="s">
        <v>832</v>
      </c>
      <c r="C271" t="s">
        <v>33</v>
      </c>
      <c r="D271" t="b">
        <v>1</v>
      </c>
    </row>
    <row r="272" spans="1:4" x14ac:dyDescent="0.25">
      <c r="A272" t="s">
        <v>833</v>
      </c>
      <c r="B272" t="s">
        <v>834</v>
      </c>
      <c r="C272" t="s">
        <v>33</v>
      </c>
      <c r="D272" t="b">
        <v>1</v>
      </c>
    </row>
    <row r="273" spans="1:4" x14ac:dyDescent="0.25">
      <c r="A273" t="s">
        <v>835</v>
      </c>
      <c r="B273" t="s">
        <v>836</v>
      </c>
      <c r="C273" t="s">
        <v>33</v>
      </c>
      <c r="D273" t="b">
        <v>1</v>
      </c>
    </row>
    <row r="274" spans="1:4" x14ac:dyDescent="0.25">
      <c r="A274" t="s">
        <v>837</v>
      </c>
      <c r="B274" t="s">
        <v>838</v>
      </c>
      <c r="C274" t="s">
        <v>33</v>
      </c>
      <c r="D274" t="b">
        <v>1</v>
      </c>
    </row>
    <row r="275" spans="1:4" x14ac:dyDescent="0.25">
      <c r="A275" t="s">
        <v>839</v>
      </c>
      <c r="B275" t="s">
        <v>840</v>
      </c>
      <c r="C275" t="s">
        <v>33</v>
      </c>
      <c r="D275" t="b">
        <v>1</v>
      </c>
    </row>
    <row r="276" spans="1:4" x14ac:dyDescent="0.25">
      <c r="A276" t="s">
        <v>841</v>
      </c>
      <c r="B276" t="s">
        <v>842</v>
      </c>
      <c r="C276" t="s">
        <v>33</v>
      </c>
      <c r="D276" t="b">
        <v>1</v>
      </c>
    </row>
    <row r="277" spans="1:4" x14ac:dyDescent="0.25">
      <c r="A277" t="s">
        <v>843</v>
      </c>
      <c r="B277" t="s">
        <v>844</v>
      </c>
      <c r="C277" t="s">
        <v>33</v>
      </c>
      <c r="D277" t="b">
        <v>1</v>
      </c>
    </row>
    <row r="278" spans="1:4" x14ac:dyDescent="0.25">
      <c r="A278" t="s">
        <v>845</v>
      </c>
      <c r="B278" t="s">
        <v>846</v>
      </c>
      <c r="C278" t="s">
        <v>33</v>
      </c>
      <c r="D278" t="b">
        <v>1</v>
      </c>
    </row>
    <row r="279" spans="1:4" x14ac:dyDescent="0.25">
      <c r="A279" t="s">
        <v>847</v>
      </c>
      <c r="B279" t="s">
        <v>848</v>
      </c>
      <c r="C279" t="s">
        <v>33</v>
      </c>
      <c r="D279" t="b">
        <v>1</v>
      </c>
    </row>
    <row r="280" spans="1:4" x14ac:dyDescent="0.25">
      <c r="A280" t="s">
        <v>849</v>
      </c>
      <c r="B280" t="s">
        <v>850</v>
      </c>
      <c r="C280" t="s">
        <v>33</v>
      </c>
      <c r="D280" t="b">
        <v>1</v>
      </c>
    </row>
    <row r="281" spans="1:4" x14ac:dyDescent="0.25">
      <c r="A281" t="s">
        <v>851</v>
      </c>
      <c r="B281" t="s">
        <v>852</v>
      </c>
      <c r="C281" t="s">
        <v>33</v>
      </c>
      <c r="D281" t="b">
        <v>1</v>
      </c>
    </row>
    <row r="282" spans="1:4" x14ac:dyDescent="0.25">
      <c r="A282" t="s">
        <v>853</v>
      </c>
      <c r="B282" t="s">
        <v>854</v>
      </c>
      <c r="C282" t="s">
        <v>33</v>
      </c>
      <c r="D282" t="b">
        <v>1</v>
      </c>
    </row>
    <row r="283" spans="1:4" x14ac:dyDescent="0.25">
      <c r="A283" t="s">
        <v>855</v>
      </c>
      <c r="B283" t="s">
        <v>856</v>
      </c>
      <c r="C283" t="s">
        <v>33</v>
      </c>
      <c r="D283" t="b">
        <v>1</v>
      </c>
    </row>
    <row r="284" spans="1:4" x14ac:dyDescent="0.25">
      <c r="A284" t="s">
        <v>857</v>
      </c>
      <c r="B284" t="s">
        <v>858</v>
      </c>
      <c r="C284" t="s">
        <v>33</v>
      </c>
      <c r="D284" t="b">
        <v>1</v>
      </c>
    </row>
    <row r="285" spans="1:4" x14ac:dyDescent="0.25">
      <c r="A285" t="s">
        <v>859</v>
      </c>
      <c r="B285" t="s">
        <v>860</v>
      </c>
      <c r="C285" t="s">
        <v>33</v>
      </c>
      <c r="D285" t="b">
        <v>1</v>
      </c>
    </row>
    <row r="286" spans="1:4" x14ac:dyDescent="0.25">
      <c r="A286" t="s">
        <v>861</v>
      </c>
      <c r="B286" t="s">
        <v>862</v>
      </c>
      <c r="C286" t="s">
        <v>33</v>
      </c>
      <c r="D286" t="b">
        <v>1</v>
      </c>
    </row>
    <row r="287" spans="1:4" x14ac:dyDescent="0.25">
      <c r="A287" t="s">
        <v>863</v>
      </c>
      <c r="B287" t="s">
        <v>864</v>
      </c>
      <c r="C287" t="s">
        <v>33</v>
      </c>
      <c r="D287" t="b">
        <v>1</v>
      </c>
    </row>
    <row r="288" spans="1:4" x14ac:dyDescent="0.25">
      <c r="A288" t="s">
        <v>865</v>
      </c>
      <c r="B288" t="s">
        <v>866</v>
      </c>
      <c r="C288" t="s">
        <v>33</v>
      </c>
      <c r="D288" t="b">
        <v>1</v>
      </c>
    </row>
    <row r="289" spans="1:4" x14ac:dyDescent="0.25">
      <c r="A289" t="s">
        <v>867</v>
      </c>
      <c r="B289" t="s">
        <v>868</v>
      </c>
      <c r="C289" t="s">
        <v>33</v>
      </c>
      <c r="D289" t="b">
        <v>1</v>
      </c>
    </row>
    <row r="290" spans="1:4" x14ac:dyDescent="0.25">
      <c r="A290" t="s">
        <v>869</v>
      </c>
      <c r="B290" t="s">
        <v>870</v>
      </c>
      <c r="C290" t="s">
        <v>33</v>
      </c>
      <c r="D290" t="b">
        <v>1</v>
      </c>
    </row>
    <row r="291" spans="1:4" x14ac:dyDescent="0.25">
      <c r="A291" t="s">
        <v>871</v>
      </c>
      <c r="B291" t="s">
        <v>872</v>
      </c>
      <c r="C291" t="s">
        <v>33</v>
      </c>
      <c r="D291" t="b">
        <v>1</v>
      </c>
    </row>
    <row r="292" spans="1:4" x14ac:dyDescent="0.25">
      <c r="A292" t="s">
        <v>873</v>
      </c>
      <c r="B292" t="s">
        <v>874</v>
      </c>
      <c r="C292" t="s">
        <v>33</v>
      </c>
      <c r="D292" t="b">
        <v>1</v>
      </c>
    </row>
    <row r="293" spans="1:4" x14ac:dyDescent="0.25">
      <c r="A293" t="s">
        <v>875</v>
      </c>
      <c r="B293" t="s">
        <v>876</v>
      </c>
      <c r="C293" t="s">
        <v>33</v>
      </c>
      <c r="D293" t="b">
        <v>1</v>
      </c>
    </row>
    <row r="294" spans="1:4" x14ac:dyDescent="0.25">
      <c r="A294" t="s">
        <v>877</v>
      </c>
      <c r="B294" t="s">
        <v>878</v>
      </c>
      <c r="C294" t="s">
        <v>33</v>
      </c>
      <c r="D294" t="b">
        <v>1</v>
      </c>
    </row>
    <row r="295" spans="1:4" x14ac:dyDescent="0.25">
      <c r="A295" t="s">
        <v>879</v>
      </c>
      <c r="B295" t="s">
        <v>880</v>
      </c>
      <c r="C295" t="s">
        <v>33</v>
      </c>
      <c r="D295" t="b">
        <v>1</v>
      </c>
    </row>
    <row r="296" spans="1:4" x14ac:dyDescent="0.25">
      <c r="A296" t="s">
        <v>881</v>
      </c>
      <c r="B296" t="s">
        <v>882</v>
      </c>
      <c r="C296" t="s">
        <v>33</v>
      </c>
      <c r="D296" t="b">
        <v>1</v>
      </c>
    </row>
    <row r="297" spans="1:4" x14ac:dyDescent="0.25">
      <c r="A297" t="s">
        <v>883</v>
      </c>
      <c r="B297" t="s">
        <v>884</v>
      </c>
      <c r="C297" t="s">
        <v>33</v>
      </c>
      <c r="D297" t="b">
        <v>1</v>
      </c>
    </row>
    <row r="298" spans="1:4" x14ac:dyDescent="0.25">
      <c r="A298" t="s">
        <v>885</v>
      </c>
      <c r="B298" t="s">
        <v>886</v>
      </c>
      <c r="C298" t="s">
        <v>33</v>
      </c>
      <c r="D298" t="b">
        <v>1</v>
      </c>
    </row>
    <row r="299" spans="1:4" x14ac:dyDescent="0.25">
      <c r="A299" t="s">
        <v>887</v>
      </c>
      <c r="B299" t="s">
        <v>888</v>
      </c>
      <c r="C299" t="s">
        <v>33</v>
      </c>
      <c r="D299" t="b">
        <v>1</v>
      </c>
    </row>
    <row r="300" spans="1:4" x14ac:dyDescent="0.25">
      <c r="A300" t="s">
        <v>889</v>
      </c>
      <c r="B300" t="s">
        <v>890</v>
      </c>
      <c r="C300" t="s">
        <v>33</v>
      </c>
      <c r="D300" t="b">
        <v>1</v>
      </c>
    </row>
    <row r="301" spans="1:4" x14ac:dyDescent="0.25">
      <c r="A301" t="s">
        <v>891</v>
      </c>
      <c r="B301" t="s">
        <v>892</v>
      </c>
      <c r="C301" t="s">
        <v>33</v>
      </c>
      <c r="D301" t="b">
        <v>1</v>
      </c>
    </row>
    <row r="302" spans="1:4" x14ac:dyDescent="0.25">
      <c r="A302" t="s">
        <v>893</v>
      </c>
      <c r="B302" t="s">
        <v>894</v>
      </c>
      <c r="C302" t="s">
        <v>33</v>
      </c>
      <c r="D302" t="b">
        <v>1</v>
      </c>
    </row>
    <row r="303" spans="1:4" x14ac:dyDescent="0.25">
      <c r="A303" t="s">
        <v>895</v>
      </c>
      <c r="B303" t="s">
        <v>896</v>
      </c>
      <c r="C303" t="s">
        <v>33</v>
      </c>
      <c r="D303" t="b">
        <v>1</v>
      </c>
    </row>
    <row r="304" spans="1:4" x14ac:dyDescent="0.25">
      <c r="A304" t="s">
        <v>897</v>
      </c>
      <c r="B304" t="s">
        <v>898</v>
      </c>
      <c r="C304" t="s">
        <v>33</v>
      </c>
      <c r="D304" t="b">
        <v>1</v>
      </c>
    </row>
    <row r="305" spans="1:5" x14ac:dyDescent="0.25">
      <c r="A305" t="s">
        <v>899</v>
      </c>
      <c r="B305" t="s">
        <v>900</v>
      </c>
      <c r="C305" t="s">
        <v>901</v>
      </c>
      <c r="D305" t="s">
        <v>33</v>
      </c>
      <c r="E305" t="b">
        <v>1</v>
      </c>
    </row>
    <row r="306" spans="1:5" x14ac:dyDescent="0.25">
      <c r="A306" t="s">
        <v>902</v>
      </c>
      <c r="B306" t="s">
        <v>900</v>
      </c>
      <c r="C306" t="s">
        <v>903</v>
      </c>
      <c r="D306" t="s">
        <v>33</v>
      </c>
      <c r="E306" t="b">
        <v>1</v>
      </c>
    </row>
    <row r="307" spans="1:5" x14ac:dyDescent="0.25">
      <c r="A307" t="s">
        <v>904</v>
      </c>
      <c r="B307" t="s">
        <v>905</v>
      </c>
      <c r="C307" t="s">
        <v>33</v>
      </c>
      <c r="D307" t="b">
        <v>1</v>
      </c>
    </row>
    <row r="308" spans="1:5" x14ac:dyDescent="0.25">
      <c r="A308" t="s">
        <v>906</v>
      </c>
      <c r="B308" t="s">
        <v>907</v>
      </c>
      <c r="C308" t="s">
        <v>33</v>
      </c>
      <c r="D308" t="b">
        <v>1</v>
      </c>
    </row>
    <row r="309" spans="1:5" x14ac:dyDescent="0.25">
      <c r="A309" t="s">
        <v>908</v>
      </c>
      <c r="B309" t="s">
        <v>909</v>
      </c>
      <c r="C309" t="s">
        <v>33</v>
      </c>
      <c r="D309" t="b">
        <v>1</v>
      </c>
    </row>
    <row r="310" spans="1:5" x14ac:dyDescent="0.25">
      <c r="A310" t="s">
        <v>910</v>
      </c>
      <c r="B310" t="s">
        <v>911</v>
      </c>
      <c r="C310" t="s">
        <v>33</v>
      </c>
      <c r="D310" t="b">
        <v>1</v>
      </c>
    </row>
    <row r="311" spans="1:5" x14ac:dyDescent="0.25">
      <c r="A311" t="s">
        <v>912</v>
      </c>
      <c r="B311" t="s">
        <v>913</v>
      </c>
      <c r="C311" t="s">
        <v>33</v>
      </c>
      <c r="D311" t="b">
        <v>1</v>
      </c>
    </row>
    <row r="312" spans="1:5" x14ac:dyDescent="0.25">
      <c r="A312" t="s">
        <v>914</v>
      </c>
      <c r="B312" t="s">
        <v>915</v>
      </c>
      <c r="C312" t="s">
        <v>33</v>
      </c>
      <c r="D312" t="b">
        <v>1</v>
      </c>
    </row>
    <row r="313" spans="1:5" x14ac:dyDescent="0.25">
      <c r="A313" t="s">
        <v>916</v>
      </c>
      <c r="B313" t="s">
        <v>917</v>
      </c>
      <c r="C313" t="s">
        <v>33</v>
      </c>
      <c r="D313" t="b">
        <v>1</v>
      </c>
    </row>
    <row r="314" spans="1:5" x14ac:dyDescent="0.25">
      <c r="A314" t="s">
        <v>918</v>
      </c>
      <c r="B314" t="s">
        <v>919</v>
      </c>
      <c r="C314" t="s">
        <v>33</v>
      </c>
      <c r="D314" t="b">
        <v>1</v>
      </c>
    </row>
    <row r="315" spans="1:5" x14ac:dyDescent="0.25">
      <c r="A315" t="s">
        <v>920</v>
      </c>
      <c r="B315" t="s">
        <v>921</v>
      </c>
      <c r="C315" t="s">
        <v>33</v>
      </c>
      <c r="D315" t="b">
        <v>1</v>
      </c>
    </row>
    <row r="316" spans="1:5" x14ac:dyDescent="0.25">
      <c r="A316" t="s">
        <v>922</v>
      </c>
      <c r="B316" t="s">
        <v>923</v>
      </c>
      <c r="C316" t="s">
        <v>33</v>
      </c>
      <c r="D316" t="b">
        <v>1</v>
      </c>
    </row>
    <row r="317" spans="1:5" x14ac:dyDescent="0.25">
      <c r="A317" t="s">
        <v>924</v>
      </c>
      <c r="B317" t="s">
        <v>925</v>
      </c>
      <c r="C317" t="s">
        <v>33</v>
      </c>
      <c r="D317" t="b">
        <v>1</v>
      </c>
    </row>
    <row r="318" spans="1:5" x14ac:dyDescent="0.25">
      <c r="A318" t="s">
        <v>926</v>
      </c>
      <c r="B318" t="s">
        <v>927</v>
      </c>
      <c r="C318" t="s">
        <v>33</v>
      </c>
      <c r="D318" t="b">
        <v>1</v>
      </c>
    </row>
    <row r="319" spans="1:5" x14ac:dyDescent="0.25">
      <c r="A319" t="s">
        <v>928</v>
      </c>
      <c r="B319" t="s">
        <v>929</v>
      </c>
      <c r="C319" t="s">
        <v>33</v>
      </c>
      <c r="D319" t="b">
        <v>1</v>
      </c>
    </row>
    <row r="320" spans="1:5" x14ac:dyDescent="0.25">
      <c r="A320" t="s">
        <v>930</v>
      </c>
      <c r="B320" t="s">
        <v>931</v>
      </c>
      <c r="C320" t="s">
        <v>33</v>
      </c>
      <c r="D320" t="b">
        <v>1</v>
      </c>
    </row>
    <row r="321" spans="1:4" x14ac:dyDescent="0.25">
      <c r="A321" t="s">
        <v>932</v>
      </c>
      <c r="B321" t="s">
        <v>933</v>
      </c>
      <c r="C321" t="s">
        <v>33</v>
      </c>
      <c r="D321" t="b">
        <v>1</v>
      </c>
    </row>
    <row r="322" spans="1:4" x14ac:dyDescent="0.25">
      <c r="A322" t="s">
        <v>934</v>
      </c>
      <c r="B322" t="s">
        <v>935</v>
      </c>
      <c r="C322" t="s">
        <v>33</v>
      </c>
      <c r="D322" t="b">
        <v>1</v>
      </c>
    </row>
    <row r="323" spans="1:4" x14ac:dyDescent="0.25">
      <c r="A323" t="s">
        <v>936</v>
      </c>
      <c r="B323" t="s">
        <v>937</v>
      </c>
      <c r="C323" t="s">
        <v>33</v>
      </c>
      <c r="D323" t="b">
        <v>1</v>
      </c>
    </row>
    <row r="324" spans="1:4" x14ac:dyDescent="0.25">
      <c r="A324" t="s">
        <v>938</v>
      </c>
      <c r="B324" t="s">
        <v>939</v>
      </c>
      <c r="C324" t="s">
        <v>33</v>
      </c>
      <c r="D324" t="b">
        <v>1</v>
      </c>
    </row>
    <row r="325" spans="1:4" x14ac:dyDescent="0.25">
      <c r="A325" t="s">
        <v>940</v>
      </c>
      <c r="B325" t="s">
        <v>941</v>
      </c>
      <c r="C325" t="s">
        <v>33</v>
      </c>
      <c r="D325" t="b">
        <v>1</v>
      </c>
    </row>
    <row r="326" spans="1:4" x14ac:dyDescent="0.25">
      <c r="A326" t="s">
        <v>942</v>
      </c>
      <c r="B326" t="s">
        <v>943</v>
      </c>
      <c r="C326" t="s">
        <v>33</v>
      </c>
      <c r="D326" t="b">
        <v>1</v>
      </c>
    </row>
    <row r="327" spans="1:4" x14ac:dyDescent="0.25">
      <c r="A327" t="s">
        <v>944</v>
      </c>
      <c r="B327" t="s">
        <v>945</v>
      </c>
      <c r="C327" t="s">
        <v>33</v>
      </c>
      <c r="D327" t="b">
        <v>1</v>
      </c>
    </row>
    <row r="328" spans="1:4" x14ac:dyDescent="0.25">
      <c r="A328" t="s">
        <v>946</v>
      </c>
      <c r="B328" t="s">
        <v>947</v>
      </c>
      <c r="C328" t="s">
        <v>33</v>
      </c>
      <c r="D328" t="b">
        <v>1</v>
      </c>
    </row>
    <row r="329" spans="1:4" x14ac:dyDescent="0.25">
      <c r="A329" t="s">
        <v>948</v>
      </c>
      <c r="B329" t="s">
        <v>949</v>
      </c>
      <c r="C329" t="s">
        <v>33</v>
      </c>
      <c r="D329" t="b">
        <v>1</v>
      </c>
    </row>
    <row r="330" spans="1:4" x14ac:dyDescent="0.25">
      <c r="A330" t="s">
        <v>950</v>
      </c>
      <c r="B330" t="s">
        <v>951</v>
      </c>
      <c r="C330" t="s">
        <v>33</v>
      </c>
      <c r="D330" t="b">
        <v>1</v>
      </c>
    </row>
    <row r="331" spans="1:4" x14ac:dyDescent="0.25">
      <c r="A331" t="s">
        <v>952</v>
      </c>
      <c r="B331" t="s">
        <v>953</v>
      </c>
      <c r="C331" t="s">
        <v>33</v>
      </c>
      <c r="D331" t="b">
        <v>1</v>
      </c>
    </row>
    <row r="332" spans="1:4" x14ac:dyDescent="0.25">
      <c r="A332" t="s">
        <v>954</v>
      </c>
      <c r="B332" t="s">
        <v>955</v>
      </c>
      <c r="C332" t="s">
        <v>33</v>
      </c>
      <c r="D332" t="b">
        <v>1</v>
      </c>
    </row>
    <row r="333" spans="1:4" x14ac:dyDescent="0.25">
      <c r="A333" t="s">
        <v>956</v>
      </c>
      <c r="B333" t="s">
        <v>957</v>
      </c>
      <c r="C333" t="s">
        <v>33</v>
      </c>
      <c r="D333" t="b">
        <v>1</v>
      </c>
    </row>
    <row r="334" spans="1:4" x14ac:dyDescent="0.25">
      <c r="A334" t="s">
        <v>958</v>
      </c>
      <c r="B334" t="s">
        <v>959</v>
      </c>
      <c r="C334" t="s">
        <v>33</v>
      </c>
      <c r="D334" t="b">
        <v>1</v>
      </c>
    </row>
    <row r="335" spans="1:4" x14ac:dyDescent="0.25">
      <c r="A335" t="s">
        <v>960</v>
      </c>
      <c r="B335" t="s">
        <v>961</v>
      </c>
      <c r="C335" t="s">
        <v>33</v>
      </c>
      <c r="D335" t="b">
        <v>1</v>
      </c>
    </row>
    <row r="336" spans="1:4" x14ac:dyDescent="0.25">
      <c r="A336" t="s">
        <v>962</v>
      </c>
      <c r="B336" t="s">
        <v>963</v>
      </c>
      <c r="C336" t="s">
        <v>33</v>
      </c>
      <c r="D336" t="b">
        <v>1</v>
      </c>
    </row>
    <row r="337" spans="1:4" x14ac:dyDescent="0.25">
      <c r="A337" t="s">
        <v>964</v>
      </c>
      <c r="B337" t="s">
        <v>965</v>
      </c>
      <c r="C337" t="s">
        <v>33</v>
      </c>
      <c r="D337" t="b">
        <v>1</v>
      </c>
    </row>
    <row r="338" spans="1:4" x14ac:dyDescent="0.25">
      <c r="A338" t="s">
        <v>966</v>
      </c>
      <c r="B338" t="s">
        <v>967</v>
      </c>
      <c r="C338" t="s">
        <v>33</v>
      </c>
      <c r="D338" t="b">
        <v>1</v>
      </c>
    </row>
    <row r="339" spans="1:4" x14ac:dyDescent="0.25">
      <c r="A339" t="s">
        <v>968</v>
      </c>
      <c r="B339" t="s">
        <v>969</v>
      </c>
      <c r="C339" t="s">
        <v>33</v>
      </c>
      <c r="D339" t="b">
        <v>1</v>
      </c>
    </row>
    <row r="340" spans="1:4" x14ac:dyDescent="0.25">
      <c r="A340" t="s">
        <v>970</v>
      </c>
      <c r="B340" t="s">
        <v>971</v>
      </c>
      <c r="C340" t="s">
        <v>33</v>
      </c>
      <c r="D340" t="b">
        <v>1</v>
      </c>
    </row>
    <row r="341" spans="1:4" x14ac:dyDescent="0.25">
      <c r="A341" t="s">
        <v>972</v>
      </c>
      <c r="B341" t="s">
        <v>973</v>
      </c>
      <c r="C341" t="s">
        <v>33</v>
      </c>
      <c r="D341" t="b">
        <v>1</v>
      </c>
    </row>
    <row r="342" spans="1:4" x14ac:dyDescent="0.25">
      <c r="A342" t="s">
        <v>974</v>
      </c>
      <c r="B342" t="s">
        <v>975</v>
      </c>
      <c r="C342" t="s">
        <v>33</v>
      </c>
      <c r="D342" t="b">
        <v>1</v>
      </c>
    </row>
    <row r="343" spans="1:4" x14ac:dyDescent="0.25">
      <c r="A343" t="s">
        <v>976</v>
      </c>
      <c r="B343" t="s">
        <v>977</v>
      </c>
      <c r="C343" t="s">
        <v>33</v>
      </c>
      <c r="D343" t="b">
        <v>1</v>
      </c>
    </row>
    <row r="344" spans="1:4" x14ac:dyDescent="0.25">
      <c r="A344" t="s">
        <v>978</v>
      </c>
      <c r="B344" t="s">
        <v>979</v>
      </c>
      <c r="C344" t="s">
        <v>33</v>
      </c>
      <c r="D344" t="b">
        <v>1</v>
      </c>
    </row>
    <row r="345" spans="1:4" x14ac:dyDescent="0.25">
      <c r="A345" t="s">
        <v>980</v>
      </c>
      <c r="B345" t="s">
        <v>981</v>
      </c>
      <c r="C345" t="s">
        <v>33</v>
      </c>
      <c r="D345" t="b">
        <v>1</v>
      </c>
    </row>
    <row r="346" spans="1:4" x14ac:dyDescent="0.25">
      <c r="A346" t="s">
        <v>982</v>
      </c>
      <c r="B346" t="s">
        <v>983</v>
      </c>
      <c r="C346" t="s">
        <v>33</v>
      </c>
      <c r="D346" t="b">
        <v>1</v>
      </c>
    </row>
    <row r="347" spans="1:4" x14ac:dyDescent="0.25">
      <c r="A347" t="s">
        <v>984</v>
      </c>
      <c r="B347" t="s">
        <v>985</v>
      </c>
      <c r="C347" t="s">
        <v>33</v>
      </c>
      <c r="D347" t="b">
        <v>1</v>
      </c>
    </row>
    <row r="348" spans="1:4" x14ac:dyDescent="0.25">
      <c r="A348" t="s">
        <v>986</v>
      </c>
      <c r="B348" t="s">
        <v>987</v>
      </c>
      <c r="C348" t="s">
        <v>33</v>
      </c>
      <c r="D348" t="b">
        <v>1</v>
      </c>
    </row>
    <row r="349" spans="1:4" x14ac:dyDescent="0.25">
      <c r="A349" t="s">
        <v>988</v>
      </c>
      <c r="B349" t="s">
        <v>989</v>
      </c>
      <c r="C349" t="s">
        <v>33</v>
      </c>
      <c r="D349" t="b">
        <v>1</v>
      </c>
    </row>
    <row r="350" spans="1:4" x14ac:dyDescent="0.25">
      <c r="A350" t="s">
        <v>990</v>
      </c>
      <c r="B350" t="s">
        <v>991</v>
      </c>
      <c r="C350" t="s">
        <v>33</v>
      </c>
      <c r="D350" t="b">
        <v>1</v>
      </c>
    </row>
    <row r="351" spans="1:4" x14ac:dyDescent="0.25">
      <c r="A351" t="s">
        <v>992</v>
      </c>
      <c r="B351" t="s">
        <v>993</v>
      </c>
      <c r="C351" t="s">
        <v>33</v>
      </c>
      <c r="D351" t="b">
        <v>1</v>
      </c>
    </row>
    <row r="352" spans="1:4" x14ac:dyDescent="0.25">
      <c r="A352" t="s">
        <v>994</v>
      </c>
      <c r="B352" t="s">
        <v>995</v>
      </c>
      <c r="C352" t="s">
        <v>33</v>
      </c>
      <c r="D352" t="b">
        <v>1</v>
      </c>
    </row>
    <row r="353" spans="1:4" x14ac:dyDescent="0.25">
      <c r="A353" t="s">
        <v>996</v>
      </c>
      <c r="B353" t="s">
        <v>997</v>
      </c>
      <c r="C353" t="s">
        <v>33</v>
      </c>
      <c r="D353" t="b">
        <v>1</v>
      </c>
    </row>
    <row r="354" spans="1:4" x14ac:dyDescent="0.25">
      <c r="A354" t="s">
        <v>998</v>
      </c>
      <c r="B354" t="s">
        <v>999</v>
      </c>
      <c r="C354" t="s">
        <v>33</v>
      </c>
      <c r="D354" t="b">
        <v>1</v>
      </c>
    </row>
    <row r="355" spans="1:4" x14ac:dyDescent="0.25">
      <c r="A355" t="s">
        <v>1000</v>
      </c>
      <c r="B355" t="s">
        <v>1001</v>
      </c>
      <c r="C355" t="s">
        <v>33</v>
      </c>
      <c r="D355" t="b">
        <v>1</v>
      </c>
    </row>
    <row r="356" spans="1:4" x14ac:dyDescent="0.25">
      <c r="A356" t="s">
        <v>1002</v>
      </c>
      <c r="B356" t="s">
        <v>1003</v>
      </c>
      <c r="C356" t="s">
        <v>33</v>
      </c>
      <c r="D356" t="b">
        <v>1</v>
      </c>
    </row>
    <row r="357" spans="1:4" x14ac:dyDescent="0.25">
      <c r="A357" t="s">
        <v>1004</v>
      </c>
      <c r="B357" t="s">
        <v>1005</v>
      </c>
      <c r="C357" t="s">
        <v>33</v>
      </c>
      <c r="D357" t="b">
        <v>1</v>
      </c>
    </row>
    <row r="358" spans="1:4" x14ac:dyDescent="0.25">
      <c r="A358" t="s">
        <v>1006</v>
      </c>
      <c r="B358" t="s">
        <v>1007</v>
      </c>
      <c r="C358" t="s">
        <v>33</v>
      </c>
      <c r="D358" t="b">
        <v>1</v>
      </c>
    </row>
    <row r="359" spans="1:4" x14ac:dyDescent="0.25">
      <c r="A359" t="s">
        <v>1008</v>
      </c>
      <c r="B359" t="s">
        <v>1009</v>
      </c>
      <c r="C359" t="s">
        <v>33</v>
      </c>
      <c r="D359" t="b">
        <v>1</v>
      </c>
    </row>
    <row r="360" spans="1:4" x14ac:dyDescent="0.25">
      <c r="A360" t="s">
        <v>1010</v>
      </c>
      <c r="B360" t="s">
        <v>1011</v>
      </c>
      <c r="C360" t="s">
        <v>33</v>
      </c>
      <c r="D360" t="b">
        <v>1</v>
      </c>
    </row>
    <row r="361" spans="1:4" x14ac:dyDescent="0.25">
      <c r="A361" t="s">
        <v>1012</v>
      </c>
      <c r="B361" t="s">
        <v>1013</v>
      </c>
      <c r="C361" t="s">
        <v>33</v>
      </c>
      <c r="D361" t="b">
        <v>1</v>
      </c>
    </row>
    <row r="362" spans="1:4" x14ac:dyDescent="0.25">
      <c r="A362" t="s">
        <v>1014</v>
      </c>
      <c r="B362" t="s">
        <v>1015</v>
      </c>
      <c r="C362" t="s">
        <v>33</v>
      </c>
      <c r="D362" t="b">
        <v>1</v>
      </c>
    </row>
    <row r="363" spans="1:4" x14ac:dyDescent="0.25">
      <c r="A363" t="s">
        <v>1016</v>
      </c>
      <c r="B363" t="s">
        <v>1017</v>
      </c>
      <c r="C363" t="s">
        <v>33</v>
      </c>
      <c r="D363" t="b">
        <v>1</v>
      </c>
    </row>
    <row r="364" spans="1:4" x14ac:dyDescent="0.25">
      <c r="A364" t="s">
        <v>1018</v>
      </c>
      <c r="B364" t="s">
        <v>1019</v>
      </c>
      <c r="C364" t="s">
        <v>33</v>
      </c>
      <c r="D364" t="b">
        <v>1</v>
      </c>
    </row>
    <row r="365" spans="1:4" x14ac:dyDescent="0.25">
      <c r="A365" t="s">
        <v>1020</v>
      </c>
      <c r="B365" t="s">
        <v>1021</v>
      </c>
      <c r="C365" t="s">
        <v>33</v>
      </c>
      <c r="D365" t="b">
        <v>1</v>
      </c>
    </row>
    <row r="366" spans="1:4" x14ac:dyDescent="0.25">
      <c r="A366" t="s">
        <v>1022</v>
      </c>
      <c r="B366" t="s">
        <v>1023</v>
      </c>
      <c r="C366" t="s">
        <v>33</v>
      </c>
      <c r="D366" t="b">
        <v>1</v>
      </c>
    </row>
    <row r="367" spans="1:4" x14ac:dyDescent="0.25">
      <c r="A367" t="s">
        <v>1024</v>
      </c>
      <c r="B367" t="s">
        <v>1025</v>
      </c>
      <c r="C367" t="s">
        <v>33</v>
      </c>
      <c r="D367" t="b">
        <v>1</v>
      </c>
    </row>
    <row r="368" spans="1:4" x14ac:dyDescent="0.25">
      <c r="A368" t="s">
        <v>1026</v>
      </c>
      <c r="B368" t="s">
        <v>1027</v>
      </c>
      <c r="C368" t="s">
        <v>33</v>
      </c>
      <c r="D368" t="b">
        <v>1</v>
      </c>
    </row>
    <row r="369" spans="1:4" x14ac:dyDescent="0.25">
      <c r="A369" t="s">
        <v>1028</v>
      </c>
      <c r="B369" t="s">
        <v>1029</v>
      </c>
      <c r="C369" t="s">
        <v>33</v>
      </c>
      <c r="D369" t="b">
        <v>1</v>
      </c>
    </row>
    <row r="370" spans="1:4" x14ac:dyDescent="0.25">
      <c r="A370" t="s">
        <v>1030</v>
      </c>
      <c r="B370" t="s">
        <v>1031</v>
      </c>
      <c r="C370" t="s">
        <v>33</v>
      </c>
      <c r="D370" t="b">
        <v>1</v>
      </c>
    </row>
    <row r="371" spans="1:4" x14ac:dyDescent="0.25">
      <c r="A371" t="s">
        <v>1032</v>
      </c>
      <c r="B371" t="s">
        <v>1033</v>
      </c>
      <c r="C371" t="s">
        <v>33</v>
      </c>
      <c r="D371" t="b">
        <v>1</v>
      </c>
    </row>
    <row r="372" spans="1:4" x14ac:dyDescent="0.25">
      <c r="A372" t="s">
        <v>1034</v>
      </c>
      <c r="B372" t="s">
        <v>1035</v>
      </c>
      <c r="C372" t="s">
        <v>50</v>
      </c>
      <c r="D372" t="b">
        <v>1</v>
      </c>
    </row>
    <row r="373" spans="1:4" x14ac:dyDescent="0.25">
      <c r="A373" t="s">
        <v>1036</v>
      </c>
      <c r="B373" t="s">
        <v>1037</v>
      </c>
      <c r="C373" t="s">
        <v>50</v>
      </c>
      <c r="D373" t="b">
        <v>1</v>
      </c>
    </row>
    <row r="374" spans="1:4" x14ac:dyDescent="0.25">
      <c r="A374" t="s">
        <v>1038</v>
      </c>
      <c r="B374" t="s">
        <v>1039</v>
      </c>
      <c r="C374" t="s">
        <v>50</v>
      </c>
      <c r="D374" t="b">
        <v>1</v>
      </c>
    </row>
    <row r="375" spans="1:4" x14ac:dyDescent="0.25">
      <c r="A375" t="s">
        <v>1040</v>
      </c>
      <c r="B375" t="s">
        <v>1041</v>
      </c>
      <c r="C375" t="s">
        <v>33</v>
      </c>
      <c r="D375" t="b">
        <v>1</v>
      </c>
    </row>
    <row r="376" spans="1:4" x14ac:dyDescent="0.25">
      <c r="A376" t="s">
        <v>1042</v>
      </c>
      <c r="B376" t="s">
        <v>1043</v>
      </c>
      <c r="C376" t="s">
        <v>33</v>
      </c>
      <c r="D376" t="b">
        <v>1</v>
      </c>
    </row>
    <row r="377" spans="1:4" x14ac:dyDescent="0.25">
      <c r="A377" t="s">
        <v>1044</v>
      </c>
      <c r="B377" t="s">
        <v>1045</v>
      </c>
      <c r="C377" t="s">
        <v>33</v>
      </c>
      <c r="D377" t="b">
        <v>1</v>
      </c>
    </row>
    <row r="378" spans="1:4" x14ac:dyDescent="0.25">
      <c r="A378" t="s">
        <v>1046</v>
      </c>
      <c r="B378" t="s">
        <v>1047</v>
      </c>
      <c r="C378" t="s">
        <v>33</v>
      </c>
      <c r="D378" t="b">
        <v>1</v>
      </c>
    </row>
    <row r="379" spans="1:4" x14ac:dyDescent="0.25">
      <c r="A379" t="s">
        <v>1048</v>
      </c>
      <c r="B379" t="s">
        <v>1049</v>
      </c>
      <c r="C379" t="s">
        <v>33</v>
      </c>
      <c r="D379" t="b">
        <v>1</v>
      </c>
    </row>
    <row r="380" spans="1:4" x14ac:dyDescent="0.25">
      <c r="A380" t="s">
        <v>1050</v>
      </c>
      <c r="B380" t="s">
        <v>1051</v>
      </c>
      <c r="C380" t="s">
        <v>33</v>
      </c>
      <c r="D380" t="b">
        <v>1</v>
      </c>
    </row>
    <row r="381" spans="1:4" x14ac:dyDescent="0.25">
      <c r="A381" t="s">
        <v>1052</v>
      </c>
      <c r="B381" t="s">
        <v>1053</v>
      </c>
      <c r="C381" t="s">
        <v>33</v>
      </c>
      <c r="D381" t="b">
        <v>1</v>
      </c>
    </row>
    <row r="382" spans="1:4" x14ac:dyDescent="0.25">
      <c r="A382" t="s">
        <v>1054</v>
      </c>
      <c r="B382" t="s">
        <v>1055</v>
      </c>
      <c r="C382" t="s">
        <v>33</v>
      </c>
      <c r="D382" t="b">
        <v>1</v>
      </c>
    </row>
    <row r="383" spans="1:4" x14ac:dyDescent="0.25">
      <c r="A383" t="s">
        <v>1056</v>
      </c>
      <c r="B383" t="s">
        <v>1057</v>
      </c>
      <c r="C383" t="s">
        <v>33</v>
      </c>
      <c r="D383" t="b">
        <v>1</v>
      </c>
    </row>
    <row r="384" spans="1:4" x14ac:dyDescent="0.25">
      <c r="A384" t="s">
        <v>1058</v>
      </c>
      <c r="B384" t="s">
        <v>1059</v>
      </c>
      <c r="C384" t="s">
        <v>33</v>
      </c>
      <c r="D384" t="b">
        <v>1</v>
      </c>
    </row>
    <row r="385" spans="1:4" x14ac:dyDescent="0.25">
      <c r="A385" t="s">
        <v>1060</v>
      </c>
      <c r="B385" t="s">
        <v>1061</v>
      </c>
      <c r="C385" t="s">
        <v>33</v>
      </c>
      <c r="D385" t="b">
        <v>1</v>
      </c>
    </row>
    <row r="386" spans="1:4" x14ac:dyDescent="0.25">
      <c r="A386" t="s">
        <v>1062</v>
      </c>
      <c r="B386" t="s">
        <v>1063</v>
      </c>
      <c r="C386" t="s">
        <v>33</v>
      </c>
      <c r="D386" t="b">
        <v>1</v>
      </c>
    </row>
    <row r="387" spans="1:4" x14ac:dyDescent="0.25">
      <c r="A387" t="s">
        <v>1064</v>
      </c>
      <c r="B387" t="s">
        <v>1065</v>
      </c>
      <c r="C387" t="s">
        <v>33</v>
      </c>
      <c r="D387" t="b">
        <v>1</v>
      </c>
    </row>
    <row r="388" spans="1:4" x14ac:dyDescent="0.25">
      <c r="A388" t="s">
        <v>1066</v>
      </c>
      <c r="B388" t="s">
        <v>1067</v>
      </c>
      <c r="C388" t="s">
        <v>37</v>
      </c>
      <c r="D388" t="b">
        <v>1</v>
      </c>
    </row>
    <row r="389" spans="1:4" x14ac:dyDescent="0.25">
      <c r="A389" t="s">
        <v>1068</v>
      </c>
      <c r="B389" t="s">
        <v>1069</v>
      </c>
      <c r="C389" t="s">
        <v>37</v>
      </c>
      <c r="D389" t="b">
        <v>1</v>
      </c>
    </row>
    <row r="390" spans="1:4" x14ac:dyDescent="0.25">
      <c r="A390" t="s">
        <v>1070</v>
      </c>
      <c r="B390" t="s">
        <v>1071</v>
      </c>
      <c r="C390" t="s">
        <v>33</v>
      </c>
      <c r="D390" t="b">
        <v>1</v>
      </c>
    </row>
    <row r="391" spans="1:4" x14ac:dyDescent="0.25">
      <c r="A391" t="s">
        <v>1072</v>
      </c>
      <c r="B391" t="s">
        <v>1073</v>
      </c>
      <c r="C391" t="s">
        <v>33</v>
      </c>
      <c r="D391" t="b">
        <v>1</v>
      </c>
    </row>
    <row r="392" spans="1:4" x14ac:dyDescent="0.25">
      <c r="A392" t="s">
        <v>1074</v>
      </c>
      <c r="B392" t="s">
        <v>1075</v>
      </c>
      <c r="C392" t="s">
        <v>33</v>
      </c>
      <c r="D392" t="b">
        <v>1</v>
      </c>
    </row>
    <row r="393" spans="1:4" x14ac:dyDescent="0.25">
      <c r="A393" t="s">
        <v>1076</v>
      </c>
      <c r="B393" t="s">
        <v>1077</v>
      </c>
      <c r="C393" t="s">
        <v>33</v>
      </c>
      <c r="D393" t="b">
        <v>1</v>
      </c>
    </row>
    <row r="394" spans="1:4" x14ac:dyDescent="0.25">
      <c r="A394" t="s">
        <v>1078</v>
      </c>
      <c r="B394" t="s">
        <v>1079</v>
      </c>
      <c r="C394" t="s">
        <v>33</v>
      </c>
      <c r="D394" t="b">
        <v>1</v>
      </c>
    </row>
    <row r="395" spans="1:4" x14ac:dyDescent="0.25">
      <c r="A395" s="1" t="s">
        <v>1080</v>
      </c>
      <c r="B395" t="s">
        <v>1081</v>
      </c>
      <c r="C395" t="s">
        <v>33</v>
      </c>
      <c r="D395" t="b">
        <v>1</v>
      </c>
    </row>
    <row r="396" spans="1:4" x14ac:dyDescent="0.25">
      <c r="A396" t="s">
        <v>1082</v>
      </c>
      <c r="B396" t="s">
        <v>1083</v>
      </c>
      <c r="C396" t="s">
        <v>33</v>
      </c>
      <c r="D396" t="b">
        <v>1</v>
      </c>
    </row>
    <row r="397" spans="1:4" x14ac:dyDescent="0.25">
      <c r="A397" t="s">
        <v>1084</v>
      </c>
      <c r="B397" t="s">
        <v>1085</v>
      </c>
      <c r="C397" t="s">
        <v>33</v>
      </c>
      <c r="D397" t="b">
        <v>1</v>
      </c>
    </row>
    <row r="398" spans="1:4" x14ac:dyDescent="0.25">
      <c r="A398" t="s">
        <v>1086</v>
      </c>
      <c r="B398" t="s">
        <v>1087</v>
      </c>
      <c r="C398" t="s">
        <v>33</v>
      </c>
      <c r="D398" t="b">
        <v>1</v>
      </c>
    </row>
    <row r="399" spans="1:4" x14ac:dyDescent="0.25">
      <c r="A399" t="s">
        <v>1088</v>
      </c>
      <c r="B399" t="s">
        <v>1089</v>
      </c>
      <c r="C399" t="s">
        <v>33</v>
      </c>
      <c r="D399" t="b">
        <v>1</v>
      </c>
    </row>
    <row r="400" spans="1:4" x14ac:dyDescent="0.25">
      <c r="A400" t="s">
        <v>1090</v>
      </c>
      <c r="B400" t="s">
        <v>1091</v>
      </c>
      <c r="C400" t="s">
        <v>33</v>
      </c>
      <c r="D400" t="b">
        <v>1</v>
      </c>
    </row>
    <row r="401" spans="1:4" x14ac:dyDescent="0.25">
      <c r="A401" t="s">
        <v>1092</v>
      </c>
      <c r="B401" t="s">
        <v>1093</v>
      </c>
      <c r="C401" t="s">
        <v>33</v>
      </c>
      <c r="D401" t="b">
        <v>1</v>
      </c>
    </row>
    <row r="402" spans="1:4" x14ac:dyDescent="0.25">
      <c r="A402" t="s">
        <v>1094</v>
      </c>
      <c r="B402" t="s">
        <v>1095</v>
      </c>
      <c r="C402" t="s">
        <v>33</v>
      </c>
      <c r="D402" t="b">
        <v>1</v>
      </c>
    </row>
    <row r="403" spans="1:4" x14ac:dyDescent="0.25">
      <c r="A403" t="s">
        <v>1096</v>
      </c>
      <c r="B403" t="s">
        <v>1097</v>
      </c>
      <c r="C403" t="s">
        <v>33</v>
      </c>
      <c r="D403" t="b">
        <v>1</v>
      </c>
    </row>
    <row r="404" spans="1:4" x14ac:dyDescent="0.25">
      <c r="A404" t="s">
        <v>1098</v>
      </c>
      <c r="B404" t="s">
        <v>1099</v>
      </c>
      <c r="C404" t="s">
        <v>33</v>
      </c>
      <c r="D404" t="b">
        <v>1</v>
      </c>
    </row>
    <row r="405" spans="1:4" x14ac:dyDescent="0.25">
      <c r="A405" t="s">
        <v>1100</v>
      </c>
      <c r="B405" t="s">
        <v>1101</v>
      </c>
      <c r="C405" t="s">
        <v>33</v>
      </c>
      <c r="D405" t="b">
        <v>1</v>
      </c>
    </row>
    <row r="406" spans="1:4" x14ac:dyDescent="0.25">
      <c r="A406" t="s">
        <v>1102</v>
      </c>
      <c r="B406" t="s">
        <v>1103</v>
      </c>
      <c r="C406" t="s">
        <v>33</v>
      </c>
      <c r="D406" t="b">
        <v>1</v>
      </c>
    </row>
    <row r="407" spans="1:4" x14ac:dyDescent="0.25">
      <c r="A407" t="s">
        <v>1104</v>
      </c>
      <c r="B407" t="s">
        <v>1105</v>
      </c>
      <c r="C407" t="s">
        <v>33</v>
      </c>
      <c r="D407" t="b">
        <v>1</v>
      </c>
    </row>
    <row r="408" spans="1:4" x14ac:dyDescent="0.25">
      <c r="A408" t="s">
        <v>1106</v>
      </c>
      <c r="B408" t="s">
        <v>1107</v>
      </c>
      <c r="C408" t="s">
        <v>33</v>
      </c>
      <c r="D408" t="b">
        <v>1</v>
      </c>
    </row>
    <row r="409" spans="1:4" x14ac:dyDescent="0.25">
      <c r="A409" t="s">
        <v>1108</v>
      </c>
      <c r="B409" t="s">
        <v>1109</v>
      </c>
      <c r="C409" t="s">
        <v>33</v>
      </c>
      <c r="D409" t="b">
        <v>1</v>
      </c>
    </row>
    <row r="410" spans="1:4" x14ac:dyDescent="0.25">
      <c r="A410" t="s">
        <v>1110</v>
      </c>
      <c r="B410" t="s">
        <v>1111</v>
      </c>
      <c r="C410" t="s">
        <v>33</v>
      </c>
      <c r="D410" t="b">
        <v>1</v>
      </c>
    </row>
    <row r="411" spans="1:4" x14ac:dyDescent="0.25">
      <c r="A411" t="s">
        <v>1112</v>
      </c>
      <c r="B411" t="s">
        <v>1113</v>
      </c>
      <c r="C411" t="s">
        <v>33</v>
      </c>
      <c r="D411" t="b">
        <v>1</v>
      </c>
    </row>
    <row r="412" spans="1:4" x14ac:dyDescent="0.25">
      <c r="A412" t="s">
        <v>1114</v>
      </c>
      <c r="B412" t="s">
        <v>1115</v>
      </c>
      <c r="C412" t="s">
        <v>33</v>
      </c>
      <c r="D412" t="b">
        <v>1</v>
      </c>
    </row>
    <row r="413" spans="1:4" x14ac:dyDescent="0.25">
      <c r="A413" t="s">
        <v>1116</v>
      </c>
      <c r="B413" t="s">
        <v>1117</v>
      </c>
      <c r="C413" t="s">
        <v>33</v>
      </c>
      <c r="D413" t="b">
        <v>1</v>
      </c>
    </row>
    <row r="414" spans="1:4" x14ac:dyDescent="0.25">
      <c r="A414" t="s">
        <v>1118</v>
      </c>
      <c r="B414" t="s">
        <v>1119</v>
      </c>
      <c r="C414" t="s">
        <v>33</v>
      </c>
      <c r="D414" t="b">
        <v>1</v>
      </c>
    </row>
    <row r="415" spans="1:4" x14ac:dyDescent="0.25">
      <c r="A415" t="s">
        <v>1120</v>
      </c>
      <c r="B415" t="s">
        <v>1121</v>
      </c>
      <c r="C415" t="s">
        <v>37</v>
      </c>
      <c r="D415" t="b">
        <v>1</v>
      </c>
    </row>
    <row r="416" spans="1:4" x14ac:dyDescent="0.25">
      <c r="A416" t="s">
        <v>1122</v>
      </c>
      <c r="B416" t="s">
        <v>1123</v>
      </c>
      <c r="C416" t="s">
        <v>37</v>
      </c>
      <c r="D416" t="b">
        <v>1</v>
      </c>
    </row>
    <row r="417" spans="1:4" x14ac:dyDescent="0.25">
      <c r="A417" t="s">
        <v>1124</v>
      </c>
      <c r="B417" t="s">
        <v>1125</v>
      </c>
      <c r="C417" t="s">
        <v>37</v>
      </c>
      <c r="D417" t="b">
        <v>1</v>
      </c>
    </row>
    <row r="418" spans="1:4" x14ac:dyDescent="0.25">
      <c r="A418" t="s">
        <v>1126</v>
      </c>
      <c r="B418" t="s">
        <v>1127</v>
      </c>
      <c r="C418" t="s">
        <v>33</v>
      </c>
      <c r="D418" t="b">
        <v>1</v>
      </c>
    </row>
    <row r="419" spans="1:4" x14ac:dyDescent="0.25">
      <c r="A419" t="s">
        <v>1128</v>
      </c>
      <c r="B419" t="s">
        <v>1129</v>
      </c>
      <c r="C419" t="s">
        <v>33</v>
      </c>
      <c r="D419" t="b">
        <v>1</v>
      </c>
    </row>
    <row r="420" spans="1:4" x14ac:dyDescent="0.25">
      <c r="A420" t="s">
        <v>1130</v>
      </c>
      <c r="B420" t="s">
        <v>1131</v>
      </c>
      <c r="C420" t="s">
        <v>37</v>
      </c>
      <c r="D420" t="b">
        <v>1</v>
      </c>
    </row>
    <row r="421" spans="1:4" x14ac:dyDescent="0.25">
      <c r="A421" t="s">
        <v>1132</v>
      </c>
      <c r="B421" t="s">
        <v>1133</v>
      </c>
      <c r="C421" t="s">
        <v>37</v>
      </c>
      <c r="D421" t="b">
        <v>1</v>
      </c>
    </row>
    <row r="422" spans="1:4" x14ac:dyDescent="0.25">
      <c r="A422" t="s">
        <v>1134</v>
      </c>
      <c r="B422" t="s">
        <v>1135</v>
      </c>
      <c r="C422" t="s">
        <v>37</v>
      </c>
      <c r="D422" t="b">
        <v>1</v>
      </c>
    </row>
    <row r="423" spans="1:4" x14ac:dyDescent="0.25">
      <c r="A423" t="s">
        <v>1136</v>
      </c>
      <c r="B423" t="s">
        <v>1137</v>
      </c>
      <c r="C423" t="s">
        <v>33</v>
      </c>
      <c r="D423" t="b">
        <v>1</v>
      </c>
    </row>
    <row r="424" spans="1:4" x14ac:dyDescent="0.25">
      <c r="A424" t="s">
        <v>1138</v>
      </c>
      <c r="B424" t="s">
        <v>1139</v>
      </c>
      <c r="C424" t="s">
        <v>33</v>
      </c>
      <c r="D424" t="b">
        <v>1</v>
      </c>
    </row>
    <row r="425" spans="1:4" x14ac:dyDescent="0.25">
      <c r="A425" t="s">
        <v>1140</v>
      </c>
      <c r="B425" t="s">
        <v>1141</v>
      </c>
      <c r="C425" t="s">
        <v>33</v>
      </c>
      <c r="D425" t="b">
        <v>1</v>
      </c>
    </row>
    <row r="426" spans="1:4" x14ac:dyDescent="0.25">
      <c r="A426" t="s">
        <v>1142</v>
      </c>
      <c r="B426" t="s">
        <v>1143</v>
      </c>
      <c r="C426" t="s">
        <v>33</v>
      </c>
      <c r="D426" t="b">
        <v>1</v>
      </c>
    </row>
    <row r="427" spans="1:4" x14ac:dyDescent="0.25">
      <c r="A427" t="s">
        <v>1144</v>
      </c>
      <c r="B427" t="s">
        <v>1145</v>
      </c>
      <c r="C427" t="s">
        <v>33</v>
      </c>
      <c r="D427" t="b">
        <v>1</v>
      </c>
    </row>
    <row r="428" spans="1:4" x14ac:dyDescent="0.25">
      <c r="A428" t="s">
        <v>1146</v>
      </c>
      <c r="B428" t="s">
        <v>1147</v>
      </c>
      <c r="C428" t="s">
        <v>33</v>
      </c>
      <c r="D428" t="b">
        <v>1</v>
      </c>
    </row>
    <row r="429" spans="1:4" x14ac:dyDescent="0.25">
      <c r="A429" t="s">
        <v>1148</v>
      </c>
      <c r="B429" t="s">
        <v>1149</v>
      </c>
      <c r="C429" t="s">
        <v>33</v>
      </c>
      <c r="D429" t="b">
        <v>1</v>
      </c>
    </row>
    <row r="430" spans="1:4" x14ac:dyDescent="0.25">
      <c r="A430" t="s">
        <v>1150</v>
      </c>
      <c r="B430" t="s">
        <v>1151</v>
      </c>
      <c r="C430" t="s">
        <v>33</v>
      </c>
      <c r="D430" t="b">
        <v>1</v>
      </c>
    </row>
    <row r="431" spans="1:4" x14ac:dyDescent="0.25">
      <c r="A431" t="s">
        <v>1152</v>
      </c>
      <c r="B431" t="s">
        <v>1153</v>
      </c>
      <c r="C431" t="s">
        <v>33</v>
      </c>
      <c r="D431" t="b">
        <v>1</v>
      </c>
    </row>
    <row r="432" spans="1:4" x14ac:dyDescent="0.25">
      <c r="A432" t="s">
        <v>1154</v>
      </c>
      <c r="B432" t="s">
        <v>1155</v>
      </c>
      <c r="C432" t="s">
        <v>33</v>
      </c>
      <c r="D432" t="b">
        <v>1</v>
      </c>
    </row>
    <row r="433" spans="1:4" x14ac:dyDescent="0.25">
      <c r="A433" t="s">
        <v>1156</v>
      </c>
      <c r="B433" t="s">
        <v>1157</v>
      </c>
      <c r="C433" t="s">
        <v>33</v>
      </c>
      <c r="D433" t="b">
        <v>1</v>
      </c>
    </row>
    <row r="434" spans="1:4" x14ac:dyDescent="0.25">
      <c r="A434" t="s">
        <v>1158</v>
      </c>
      <c r="B434" t="s">
        <v>1159</v>
      </c>
      <c r="C434" t="s">
        <v>33</v>
      </c>
      <c r="D434" t="b">
        <v>1</v>
      </c>
    </row>
    <row r="435" spans="1:4" x14ac:dyDescent="0.25">
      <c r="A435" t="s">
        <v>1160</v>
      </c>
      <c r="B435" t="s">
        <v>1161</v>
      </c>
      <c r="C435" t="s">
        <v>33</v>
      </c>
      <c r="D435" t="b">
        <v>1</v>
      </c>
    </row>
    <row r="436" spans="1:4" x14ac:dyDescent="0.25">
      <c r="A436" t="s">
        <v>1162</v>
      </c>
      <c r="B436" t="s">
        <v>1163</v>
      </c>
      <c r="C436" t="s">
        <v>33</v>
      </c>
      <c r="D436" t="b">
        <v>1</v>
      </c>
    </row>
    <row r="437" spans="1:4" x14ac:dyDescent="0.25">
      <c r="A437" t="s">
        <v>1164</v>
      </c>
      <c r="B437" t="s">
        <v>1165</v>
      </c>
      <c r="C437" t="s">
        <v>33</v>
      </c>
      <c r="D437" t="b">
        <v>1</v>
      </c>
    </row>
    <row r="438" spans="1:4" x14ac:dyDescent="0.25">
      <c r="A438" t="s">
        <v>1166</v>
      </c>
      <c r="B438" t="s">
        <v>1167</v>
      </c>
      <c r="C438" t="s">
        <v>33</v>
      </c>
      <c r="D438" t="b">
        <v>1</v>
      </c>
    </row>
    <row r="439" spans="1:4" x14ac:dyDescent="0.25">
      <c r="A439" t="s">
        <v>1168</v>
      </c>
      <c r="B439" t="s">
        <v>1169</v>
      </c>
      <c r="C439" t="s">
        <v>33</v>
      </c>
      <c r="D439" t="b">
        <v>1</v>
      </c>
    </row>
    <row r="440" spans="1:4" x14ac:dyDescent="0.25">
      <c r="A440" t="s">
        <v>1170</v>
      </c>
      <c r="B440" t="s">
        <v>1171</v>
      </c>
      <c r="C440" t="s">
        <v>33</v>
      </c>
      <c r="D440" t="b">
        <v>1</v>
      </c>
    </row>
    <row r="441" spans="1:4" x14ac:dyDescent="0.25">
      <c r="A441" t="s">
        <v>1172</v>
      </c>
      <c r="B441" t="s">
        <v>1173</v>
      </c>
      <c r="C441" t="s">
        <v>33</v>
      </c>
      <c r="D441" t="b">
        <v>1</v>
      </c>
    </row>
    <row r="442" spans="1:4" x14ac:dyDescent="0.25">
      <c r="A442" t="s">
        <v>1174</v>
      </c>
      <c r="B442" t="s">
        <v>1175</v>
      </c>
      <c r="C442" t="s">
        <v>33</v>
      </c>
      <c r="D442" t="b">
        <v>1</v>
      </c>
    </row>
    <row r="443" spans="1:4" x14ac:dyDescent="0.25">
      <c r="A443" t="s">
        <v>1176</v>
      </c>
      <c r="B443" t="s">
        <v>1177</v>
      </c>
      <c r="C443" t="s">
        <v>33</v>
      </c>
      <c r="D443" t="b">
        <v>1</v>
      </c>
    </row>
    <row r="444" spans="1:4" x14ac:dyDescent="0.25">
      <c r="A444" t="s">
        <v>1178</v>
      </c>
      <c r="B444" t="s">
        <v>1179</v>
      </c>
      <c r="C444" t="s">
        <v>33</v>
      </c>
      <c r="D444" t="b">
        <v>1</v>
      </c>
    </row>
    <row r="445" spans="1:4" x14ac:dyDescent="0.25">
      <c r="A445" t="s">
        <v>1180</v>
      </c>
      <c r="B445" t="s">
        <v>1181</v>
      </c>
      <c r="C445" t="s">
        <v>33</v>
      </c>
      <c r="D445" t="b">
        <v>1</v>
      </c>
    </row>
    <row r="446" spans="1:4" x14ac:dyDescent="0.25">
      <c r="A446" t="s">
        <v>1182</v>
      </c>
      <c r="B446" t="s">
        <v>1183</v>
      </c>
      <c r="C446" t="s">
        <v>33</v>
      </c>
      <c r="D446" t="b">
        <v>1</v>
      </c>
    </row>
    <row r="447" spans="1:4" x14ac:dyDescent="0.25">
      <c r="A447" t="s">
        <v>1184</v>
      </c>
      <c r="B447" t="s">
        <v>1185</v>
      </c>
      <c r="C447" t="s">
        <v>33</v>
      </c>
      <c r="D447" t="b">
        <v>1</v>
      </c>
    </row>
    <row r="448" spans="1:4" x14ac:dyDescent="0.25">
      <c r="A448" t="s">
        <v>1186</v>
      </c>
      <c r="B448" t="s">
        <v>1187</v>
      </c>
      <c r="C448" t="s">
        <v>33</v>
      </c>
      <c r="D448" t="b">
        <v>1</v>
      </c>
    </row>
    <row r="449" spans="1:4" x14ac:dyDescent="0.25">
      <c r="A449" t="s">
        <v>1188</v>
      </c>
      <c r="B449" t="s">
        <v>1189</v>
      </c>
      <c r="C449" t="s">
        <v>33</v>
      </c>
      <c r="D449" t="b">
        <v>1</v>
      </c>
    </row>
    <row r="450" spans="1:4" x14ac:dyDescent="0.25">
      <c r="A450" t="s">
        <v>1190</v>
      </c>
      <c r="B450" t="s">
        <v>1191</v>
      </c>
      <c r="C450" t="s">
        <v>33</v>
      </c>
      <c r="D450" t="b">
        <v>1</v>
      </c>
    </row>
    <row r="451" spans="1:4" x14ac:dyDescent="0.25">
      <c r="A451" t="s">
        <v>1192</v>
      </c>
      <c r="B451" t="s">
        <v>1193</v>
      </c>
      <c r="C451" t="s">
        <v>33</v>
      </c>
      <c r="D451" t="b">
        <v>1</v>
      </c>
    </row>
    <row r="452" spans="1:4" x14ac:dyDescent="0.25">
      <c r="A452" t="s">
        <v>1194</v>
      </c>
      <c r="B452" t="s">
        <v>1195</v>
      </c>
      <c r="C452" t="s">
        <v>33</v>
      </c>
      <c r="D452" t="b">
        <v>1</v>
      </c>
    </row>
    <row r="453" spans="1:4" x14ac:dyDescent="0.25">
      <c r="A453" t="s">
        <v>1196</v>
      </c>
      <c r="B453" t="s">
        <v>1197</v>
      </c>
      <c r="C453" t="s">
        <v>33</v>
      </c>
      <c r="D453" t="b">
        <v>1</v>
      </c>
    </row>
    <row r="454" spans="1:4" x14ac:dyDescent="0.25">
      <c r="A454" t="s">
        <v>1198</v>
      </c>
      <c r="B454" t="s">
        <v>1199</v>
      </c>
      <c r="C454" t="s">
        <v>33</v>
      </c>
      <c r="D454" t="b">
        <v>1</v>
      </c>
    </row>
    <row r="455" spans="1:4" x14ac:dyDescent="0.25">
      <c r="A455" t="s">
        <v>1200</v>
      </c>
      <c r="B455" t="s">
        <v>1201</v>
      </c>
      <c r="C455" t="s">
        <v>33</v>
      </c>
      <c r="D455" t="b">
        <v>1</v>
      </c>
    </row>
    <row r="456" spans="1:4" x14ac:dyDescent="0.25">
      <c r="A456" t="s">
        <v>1202</v>
      </c>
      <c r="B456" t="s">
        <v>1203</v>
      </c>
      <c r="C456" t="s">
        <v>33</v>
      </c>
      <c r="D456" t="b">
        <v>1</v>
      </c>
    </row>
    <row r="457" spans="1:4" x14ac:dyDescent="0.25">
      <c r="A457" t="s">
        <v>1204</v>
      </c>
      <c r="B457" t="s">
        <v>1205</v>
      </c>
      <c r="C457" t="s">
        <v>33</v>
      </c>
      <c r="D457" t="b">
        <v>1</v>
      </c>
    </row>
    <row r="458" spans="1:4" x14ac:dyDescent="0.25">
      <c r="A458" t="s">
        <v>1206</v>
      </c>
      <c r="B458" t="s">
        <v>1207</v>
      </c>
      <c r="C458" t="s">
        <v>33</v>
      </c>
      <c r="D458" t="b">
        <v>1</v>
      </c>
    </row>
    <row r="459" spans="1:4" x14ac:dyDescent="0.25">
      <c r="A459" t="s">
        <v>1208</v>
      </c>
      <c r="B459" t="s">
        <v>1209</v>
      </c>
      <c r="C459" t="s">
        <v>33</v>
      </c>
      <c r="D459" t="b">
        <v>1</v>
      </c>
    </row>
    <row r="460" spans="1:4" x14ac:dyDescent="0.25">
      <c r="A460" t="s">
        <v>1210</v>
      </c>
      <c r="B460" t="s">
        <v>1211</v>
      </c>
      <c r="C460" t="s">
        <v>33</v>
      </c>
      <c r="D460" t="b">
        <v>1</v>
      </c>
    </row>
    <row r="461" spans="1:4" x14ac:dyDescent="0.25">
      <c r="A461" t="s">
        <v>1212</v>
      </c>
      <c r="B461" t="s">
        <v>1213</v>
      </c>
      <c r="C461" t="s">
        <v>33</v>
      </c>
      <c r="D461" t="b">
        <v>1</v>
      </c>
    </row>
    <row r="462" spans="1:4" x14ac:dyDescent="0.25">
      <c r="A462" t="s">
        <v>1214</v>
      </c>
      <c r="B462" t="s">
        <v>1215</v>
      </c>
      <c r="C462" t="s">
        <v>33</v>
      </c>
      <c r="D462" t="b">
        <v>1</v>
      </c>
    </row>
    <row r="463" spans="1:4" x14ac:dyDescent="0.25">
      <c r="A463" t="s">
        <v>1216</v>
      </c>
      <c r="B463" t="s">
        <v>1217</v>
      </c>
      <c r="C463" t="s">
        <v>33</v>
      </c>
      <c r="D463" t="b">
        <v>1</v>
      </c>
    </row>
    <row r="464" spans="1:4" x14ac:dyDescent="0.25">
      <c r="A464" t="s">
        <v>1218</v>
      </c>
      <c r="B464" t="s">
        <v>1219</v>
      </c>
      <c r="C464" t="s">
        <v>33</v>
      </c>
      <c r="D464" t="b">
        <v>1</v>
      </c>
    </row>
    <row r="465" spans="1:4" x14ac:dyDescent="0.25">
      <c r="A465" t="s">
        <v>1220</v>
      </c>
      <c r="B465" t="s">
        <v>1221</v>
      </c>
      <c r="C465" t="s">
        <v>33</v>
      </c>
      <c r="D465" t="b">
        <v>1</v>
      </c>
    </row>
    <row r="466" spans="1:4" x14ac:dyDescent="0.25">
      <c r="A466" t="s">
        <v>1222</v>
      </c>
      <c r="B466" t="s">
        <v>1223</v>
      </c>
      <c r="C466" t="s">
        <v>33</v>
      </c>
      <c r="D466" t="b">
        <v>1</v>
      </c>
    </row>
    <row r="467" spans="1:4" x14ac:dyDescent="0.25">
      <c r="A467" t="s">
        <v>1224</v>
      </c>
      <c r="B467" t="s">
        <v>1225</v>
      </c>
      <c r="C467" t="s">
        <v>33</v>
      </c>
      <c r="D467" t="b">
        <v>1</v>
      </c>
    </row>
    <row r="468" spans="1:4" x14ac:dyDescent="0.25">
      <c r="A468" t="s">
        <v>1226</v>
      </c>
      <c r="B468" t="s">
        <v>1227</v>
      </c>
      <c r="C468" t="s">
        <v>33</v>
      </c>
      <c r="D468" t="b">
        <v>1</v>
      </c>
    </row>
    <row r="469" spans="1:4" x14ac:dyDescent="0.25">
      <c r="A469" t="s">
        <v>1228</v>
      </c>
      <c r="B469" t="s">
        <v>1229</v>
      </c>
      <c r="C469" t="s">
        <v>33</v>
      </c>
      <c r="D469" t="b">
        <v>1</v>
      </c>
    </row>
    <row r="470" spans="1:4" x14ac:dyDescent="0.25">
      <c r="A470" t="s">
        <v>1230</v>
      </c>
      <c r="B470" t="s">
        <v>1231</v>
      </c>
      <c r="C470" t="s">
        <v>33</v>
      </c>
      <c r="D470" t="b">
        <v>1</v>
      </c>
    </row>
    <row r="471" spans="1:4" x14ac:dyDescent="0.25">
      <c r="A471" t="s">
        <v>1232</v>
      </c>
      <c r="B471" t="s">
        <v>1233</v>
      </c>
      <c r="C471" t="s">
        <v>33</v>
      </c>
      <c r="D471" t="b">
        <v>1</v>
      </c>
    </row>
    <row r="472" spans="1:4" x14ac:dyDescent="0.25">
      <c r="A472" t="s">
        <v>1234</v>
      </c>
      <c r="B472" t="s">
        <v>1235</v>
      </c>
      <c r="C472" t="s">
        <v>33</v>
      </c>
      <c r="D472" t="b">
        <v>1</v>
      </c>
    </row>
    <row r="473" spans="1:4" x14ac:dyDescent="0.25">
      <c r="A473" t="s">
        <v>1236</v>
      </c>
      <c r="B473" t="s">
        <v>1237</v>
      </c>
      <c r="C473" t="s">
        <v>33</v>
      </c>
      <c r="D473" t="b">
        <v>1</v>
      </c>
    </row>
    <row r="474" spans="1:4" x14ac:dyDescent="0.25">
      <c r="A474" t="s">
        <v>1238</v>
      </c>
      <c r="B474" t="s">
        <v>1239</v>
      </c>
      <c r="C474" t="s">
        <v>33</v>
      </c>
      <c r="D474" t="b">
        <v>1</v>
      </c>
    </row>
    <row r="475" spans="1:4" x14ac:dyDescent="0.25">
      <c r="A475" t="s">
        <v>1240</v>
      </c>
      <c r="B475" t="s">
        <v>1241</v>
      </c>
      <c r="C475" t="s">
        <v>33</v>
      </c>
      <c r="D475" t="b">
        <v>1</v>
      </c>
    </row>
    <row r="476" spans="1:4" x14ac:dyDescent="0.25">
      <c r="A476" t="s">
        <v>1242</v>
      </c>
      <c r="B476" t="s">
        <v>1243</v>
      </c>
      <c r="C476" t="s">
        <v>33</v>
      </c>
      <c r="D476" t="b">
        <v>1</v>
      </c>
    </row>
    <row r="477" spans="1:4" x14ac:dyDescent="0.25">
      <c r="A477" t="s">
        <v>1244</v>
      </c>
      <c r="B477" t="s">
        <v>1245</v>
      </c>
      <c r="C477" t="s">
        <v>33</v>
      </c>
      <c r="D477" t="b">
        <v>1</v>
      </c>
    </row>
    <row r="478" spans="1:4" x14ac:dyDescent="0.25">
      <c r="A478" t="s">
        <v>1246</v>
      </c>
      <c r="B478" t="s">
        <v>1247</v>
      </c>
      <c r="C478" t="s">
        <v>33</v>
      </c>
      <c r="D478" t="b">
        <v>1</v>
      </c>
    </row>
    <row r="479" spans="1:4" x14ac:dyDescent="0.25">
      <c r="A479" t="s">
        <v>1248</v>
      </c>
      <c r="B479" t="s">
        <v>1249</v>
      </c>
      <c r="C479" t="s">
        <v>33</v>
      </c>
      <c r="D479" t="b">
        <v>1</v>
      </c>
    </row>
    <row r="480" spans="1:4" x14ac:dyDescent="0.25">
      <c r="A480" t="s">
        <v>1250</v>
      </c>
      <c r="B480" t="s">
        <v>1251</v>
      </c>
      <c r="C480" t="s">
        <v>33</v>
      </c>
      <c r="D480" t="b">
        <v>1</v>
      </c>
    </row>
    <row r="481" spans="1:4" x14ac:dyDescent="0.25">
      <c r="A481" t="s">
        <v>1252</v>
      </c>
      <c r="B481" t="s">
        <v>1253</v>
      </c>
      <c r="C481" t="s">
        <v>33</v>
      </c>
      <c r="D481" t="b">
        <v>1</v>
      </c>
    </row>
    <row r="482" spans="1:4" x14ac:dyDescent="0.25">
      <c r="A482" t="s">
        <v>1254</v>
      </c>
      <c r="B482" t="s">
        <v>1255</v>
      </c>
      <c r="C482" t="s">
        <v>33</v>
      </c>
      <c r="D482" t="b">
        <v>1</v>
      </c>
    </row>
    <row r="483" spans="1:4" x14ac:dyDescent="0.25">
      <c r="A483" t="s">
        <v>1256</v>
      </c>
      <c r="B483" t="s">
        <v>1257</v>
      </c>
      <c r="C483" t="s">
        <v>33</v>
      </c>
      <c r="D483" t="b">
        <v>1</v>
      </c>
    </row>
    <row r="484" spans="1:4" x14ac:dyDescent="0.25">
      <c r="A484" t="s">
        <v>1258</v>
      </c>
      <c r="B484" t="s">
        <v>1259</v>
      </c>
      <c r="C484" t="s">
        <v>37</v>
      </c>
      <c r="D484" t="b">
        <v>1</v>
      </c>
    </row>
    <row r="485" spans="1:4" x14ac:dyDescent="0.25">
      <c r="A485" t="s">
        <v>1260</v>
      </c>
      <c r="B485" t="s">
        <v>1261</v>
      </c>
      <c r="C485" t="s">
        <v>37</v>
      </c>
      <c r="D485" t="b">
        <v>1</v>
      </c>
    </row>
    <row r="486" spans="1:4" x14ac:dyDescent="0.25">
      <c r="A486" t="s">
        <v>1262</v>
      </c>
      <c r="B486" t="s">
        <v>1263</v>
      </c>
      <c r="C486" t="s">
        <v>33</v>
      </c>
      <c r="D486" t="b">
        <v>1</v>
      </c>
    </row>
    <row r="487" spans="1:4" x14ac:dyDescent="0.25">
      <c r="A487" t="s">
        <v>1264</v>
      </c>
      <c r="B487" t="s">
        <v>1265</v>
      </c>
      <c r="C487" t="s">
        <v>33</v>
      </c>
      <c r="D487" t="b">
        <v>1</v>
      </c>
    </row>
    <row r="488" spans="1:4" x14ac:dyDescent="0.25">
      <c r="A488" t="s">
        <v>1266</v>
      </c>
      <c r="B488" t="s">
        <v>1267</v>
      </c>
      <c r="C488" t="s">
        <v>33</v>
      </c>
      <c r="D488" t="b">
        <v>1</v>
      </c>
    </row>
    <row r="489" spans="1:4" x14ac:dyDescent="0.25">
      <c r="A489" t="s">
        <v>1268</v>
      </c>
      <c r="B489" t="s">
        <v>1269</v>
      </c>
      <c r="C489" t="s">
        <v>33</v>
      </c>
      <c r="D489" t="b">
        <v>1</v>
      </c>
    </row>
    <row r="490" spans="1:4" x14ac:dyDescent="0.25">
      <c r="A490" t="s">
        <v>1270</v>
      </c>
      <c r="B490" t="s">
        <v>1271</v>
      </c>
      <c r="C490" t="s">
        <v>33</v>
      </c>
      <c r="D490" t="b">
        <v>1</v>
      </c>
    </row>
    <row r="491" spans="1:4" x14ac:dyDescent="0.25">
      <c r="A491" t="s">
        <v>1272</v>
      </c>
      <c r="B491" t="s">
        <v>1273</v>
      </c>
      <c r="C491" t="s">
        <v>33</v>
      </c>
      <c r="D491" t="b">
        <v>1</v>
      </c>
    </row>
    <row r="492" spans="1:4" x14ac:dyDescent="0.25">
      <c r="A492" t="s">
        <v>1274</v>
      </c>
      <c r="B492" t="s">
        <v>1275</v>
      </c>
      <c r="C492" t="s">
        <v>33</v>
      </c>
      <c r="D492" t="b">
        <v>1</v>
      </c>
    </row>
    <row r="493" spans="1:4" x14ac:dyDescent="0.25">
      <c r="A493" t="s">
        <v>1276</v>
      </c>
      <c r="B493" t="s">
        <v>1277</v>
      </c>
      <c r="C493" t="s">
        <v>33</v>
      </c>
      <c r="D493" t="b">
        <v>1</v>
      </c>
    </row>
    <row r="494" spans="1:4" x14ac:dyDescent="0.25">
      <c r="A494" t="s">
        <v>1278</v>
      </c>
      <c r="B494" t="s">
        <v>1279</v>
      </c>
      <c r="C494" t="s">
        <v>50</v>
      </c>
      <c r="D494" t="b">
        <v>1</v>
      </c>
    </row>
    <row r="495" spans="1:4" x14ac:dyDescent="0.25">
      <c r="A495" t="s">
        <v>1280</v>
      </c>
      <c r="B495" t="s">
        <v>1281</v>
      </c>
      <c r="C495" t="s">
        <v>33</v>
      </c>
      <c r="D495" t="b">
        <v>1</v>
      </c>
    </row>
    <row r="496" spans="1:4" x14ac:dyDescent="0.25">
      <c r="A496" t="s">
        <v>1282</v>
      </c>
      <c r="B496" t="s">
        <v>1283</v>
      </c>
      <c r="C496" t="s">
        <v>33</v>
      </c>
      <c r="D496" t="b">
        <v>1</v>
      </c>
    </row>
    <row r="497" spans="1:4" x14ac:dyDescent="0.25">
      <c r="A497" t="s">
        <v>1284</v>
      </c>
      <c r="B497" t="s">
        <v>1285</v>
      </c>
      <c r="C497" t="s">
        <v>33</v>
      </c>
      <c r="D497" t="b">
        <v>1</v>
      </c>
    </row>
    <row r="498" spans="1:4" x14ac:dyDescent="0.25">
      <c r="A498" t="s">
        <v>1286</v>
      </c>
      <c r="B498" t="s">
        <v>1287</v>
      </c>
      <c r="C498" t="s">
        <v>33</v>
      </c>
      <c r="D498" t="b">
        <v>1</v>
      </c>
    </row>
    <row r="499" spans="1:4" x14ac:dyDescent="0.25">
      <c r="A499" t="s">
        <v>1288</v>
      </c>
      <c r="B499" t="s">
        <v>1289</v>
      </c>
      <c r="C499" t="s">
        <v>33</v>
      </c>
      <c r="D499" t="b">
        <v>1</v>
      </c>
    </row>
    <row r="500" spans="1:4" x14ac:dyDescent="0.25">
      <c r="A500" t="s">
        <v>1290</v>
      </c>
      <c r="B500" t="s">
        <v>1291</v>
      </c>
      <c r="C500" t="s">
        <v>37</v>
      </c>
      <c r="D500" t="b">
        <v>1</v>
      </c>
    </row>
    <row r="501" spans="1:4" x14ac:dyDescent="0.25">
      <c r="A501" t="s">
        <v>1292</v>
      </c>
      <c r="B501" t="s">
        <v>1293</v>
      </c>
      <c r="C501" t="s">
        <v>50</v>
      </c>
      <c r="D501" t="b">
        <v>1</v>
      </c>
    </row>
    <row r="502" spans="1:4" x14ac:dyDescent="0.25">
      <c r="A502" t="s">
        <v>1294</v>
      </c>
      <c r="B502" t="s">
        <v>1295</v>
      </c>
      <c r="C502" t="s">
        <v>37</v>
      </c>
      <c r="D502" t="b">
        <v>1</v>
      </c>
    </row>
    <row r="503" spans="1:4" x14ac:dyDescent="0.25">
      <c r="A503" t="s">
        <v>1296</v>
      </c>
      <c r="B503" t="s">
        <v>1297</v>
      </c>
      <c r="C503" t="s">
        <v>33</v>
      </c>
      <c r="D503" t="b">
        <v>1</v>
      </c>
    </row>
    <row r="504" spans="1:4" x14ac:dyDescent="0.25">
      <c r="A504" t="s">
        <v>1298</v>
      </c>
      <c r="B504" t="s">
        <v>1299</v>
      </c>
      <c r="C504" t="s">
        <v>33</v>
      </c>
      <c r="D504" t="b">
        <v>1</v>
      </c>
    </row>
    <row r="505" spans="1:4" x14ac:dyDescent="0.25">
      <c r="A505" t="s">
        <v>1300</v>
      </c>
      <c r="B505" t="s">
        <v>1301</v>
      </c>
      <c r="C505" t="s">
        <v>33</v>
      </c>
      <c r="D505" t="b">
        <v>1</v>
      </c>
    </row>
    <row r="506" spans="1:4" x14ac:dyDescent="0.25">
      <c r="A506" t="s">
        <v>1302</v>
      </c>
      <c r="B506" t="s">
        <v>1303</v>
      </c>
      <c r="C506" t="s">
        <v>33</v>
      </c>
      <c r="D506" t="b">
        <v>1</v>
      </c>
    </row>
    <row r="507" spans="1:4" x14ac:dyDescent="0.25">
      <c r="A507" t="s">
        <v>1304</v>
      </c>
      <c r="B507" t="s">
        <v>1305</v>
      </c>
      <c r="C507" t="s">
        <v>50</v>
      </c>
      <c r="D507" t="b">
        <v>1</v>
      </c>
    </row>
    <row r="508" spans="1:4" x14ac:dyDescent="0.25">
      <c r="A508" t="s">
        <v>1306</v>
      </c>
      <c r="B508" t="s">
        <v>1307</v>
      </c>
      <c r="C508" t="s">
        <v>37</v>
      </c>
      <c r="D508" t="b">
        <v>1</v>
      </c>
    </row>
    <row r="509" spans="1:4" x14ac:dyDescent="0.25">
      <c r="A509" t="s">
        <v>1308</v>
      </c>
      <c r="B509" t="s">
        <v>1309</v>
      </c>
      <c r="C509" t="s">
        <v>33</v>
      </c>
      <c r="D509" t="b">
        <v>1</v>
      </c>
    </row>
    <row r="510" spans="1:4" x14ac:dyDescent="0.25">
      <c r="A510" t="s">
        <v>1310</v>
      </c>
      <c r="B510" t="s">
        <v>1311</v>
      </c>
      <c r="C510" t="s">
        <v>33</v>
      </c>
      <c r="D510" t="b">
        <v>1</v>
      </c>
    </row>
    <row r="511" spans="1:4" x14ac:dyDescent="0.25">
      <c r="A511" t="s">
        <v>1312</v>
      </c>
      <c r="B511" t="s">
        <v>1313</v>
      </c>
      <c r="C511" t="s">
        <v>33</v>
      </c>
      <c r="D511" t="b">
        <v>1</v>
      </c>
    </row>
    <row r="512" spans="1:4" x14ac:dyDescent="0.25">
      <c r="A512" t="s">
        <v>1314</v>
      </c>
      <c r="B512" t="s">
        <v>1315</v>
      </c>
      <c r="C512" t="s">
        <v>33</v>
      </c>
      <c r="D512" t="b">
        <v>1</v>
      </c>
    </row>
    <row r="513" spans="1:4" x14ac:dyDescent="0.25">
      <c r="A513" t="s">
        <v>1316</v>
      </c>
      <c r="B513" t="s">
        <v>1317</v>
      </c>
      <c r="C513" t="s">
        <v>33</v>
      </c>
      <c r="D513" t="b">
        <v>1</v>
      </c>
    </row>
    <row r="514" spans="1:4" x14ac:dyDescent="0.25">
      <c r="A514" t="s">
        <v>1318</v>
      </c>
      <c r="B514" t="s">
        <v>1319</v>
      </c>
      <c r="C514" t="s">
        <v>37</v>
      </c>
      <c r="D514" t="b">
        <v>1</v>
      </c>
    </row>
    <row r="515" spans="1:4" x14ac:dyDescent="0.25">
      <c r="A515" t="s">
        <v>1320</v>
      </c>
      <c r="B515" t="s">
        <v>1321</v>
      </c>
      <c r="C515" t="s">
        <v>33</v>
      </c>
      <c r="D515" t="b">
        <v>1</v>
      </c>
    </row>
    <row r="516" spans="1:4" x14ac:dyDescent="0.25">
      <c r="A516" t="s">
        <v>1322</v>
      </c>
      <c r="B516" t="s">
        <v>1323</v>
      </c>
      <c r="C516" t="s">
        <v>33</v>
      </c>
      <c r="D516" t="b">
        <v>1</v>
      </c>
    </row>
    <row r="517" spans="1:4" x14ac:dyDescent="0.25">
      <c r="A517" s="1" t="s">
        <v>1324</v>
      </c>
      <c r="B517" t="s">
        <v>1325</v>
      </c>
      <c r="C517" t="s">
        <v>33</v>
      </c>
      <c r="D517" t="b">
        <v>1</v>
      </c>
    </row>
    <row r="518" spans="1:4" x14ac:dyDescent="0.25">
      <c r="A518" t="s">
        <v>1326</v>
      </c>
      <c r="B518" t="s">
        <v>1327</v>
      </c>
      <c r="C518" t="s">
        <v>33</v>
      </c>
      <c r="D518" t="b">
        <v>1</v>
      </c>
    </row>
    <row r="519" spans="1:4" x14ac:dyDescent="0.25">
      <c r="A519" t="s">
        <v>1328</v>
      </c>
      <c r="B519" t="s">
        <v>1329</v>
      </c>
      <c r="C519" t="s">
        <v>33</v>
      </c>
      <c r="D519" t="b">
        <v>1</v>
      </c>
    </row>
    <row r="520" spans="1:4" x14ac:dyDescent="0.25">
      <c r="A520" t="s">
        <v>1330</v>
      </c>
      <c r="B520" t="s">
        <v>1331</v>
      </c>
      <c r="C520" t="s">
        <v>33</v>
      </c>
      <c r="D520" t="b">
        <v>1</v>
      </c>
    </row>
    <row r="521" spans="1:4" x14ac:dyDescent="0.25">
      <c r="A521" t="s">
        <v>1332</v>
      </c>
      <c r="B521" t="s">
        <v>1333</v>
      </c>
      <c r="C521" t="s">
        <v>33</v>
      </c>
      <c r="D521" t="b">
        <v>1</v>
      </c>
    </row>
    <row r="522" spans="1:4" x14ac:dyDescent="0.25">
      <c r="A522" t="s">
        <v>1334</v>
      </c>
      <c r="B522" t="s">
        <v>1335</v>
      </c>
      <c r="C522" t="s">
        <v>33</v>
      </c>
      <c r="D522" t="b">
        <v>1</v>
      </c>
    </row>
    <row r="523" spans="1:4" x14ac:dyDescent="0.25">
      <c r="A523" t="s">
        <v>1336</v>
      </c>
      <c r="B523" t="s">
        <v>1337</v>
      </c>
      <c r="C523" t="s">
        <v>33</v>
      </c>
      <c r="D523" t="b">
        <v>1</v>
      </c>
    </row>
    <row r="524" spans="1:4" x14ac:dyDescent="0.25">
      <c r="A524" t="s">
        <v>1338</v>
      </c>
      <c r="B524" t="s">
        <v>1339</v>
      </c>
      <c r="C524" t="s">
        <v>33</v>
      </c>
      <c r="D524" t="b">
        <v>1</v>
      </c>
    </row>
    <row r="525" spans="1:4" x14ac:dyDescent="0.25">
      <c r="A525" t="s">
        <v>1340</v>
      </c>
      <c r="B525" t="s">
        <v>1341</v>
      </c>
      <c r="C525" t="s">
        <v>33</v>
      </c>
      <c r="D525" t="b">
        <v>1</v>
      </c>
    </row>
    <row r="526" spans="1:4" x14ac:dyDescent="0.25">
      <c r="A526" t="s">
        <v>1342</v>
      </c>
      <c r="B526" t="s">
        <v>1343</v>
      </c>
      <c r="C526" t="s">
        <v>33</v>
      </c>
      <c r="D526" t="b">
        <v>1</v>
      </c>
    </row>
    <row r="527" spans="1:4" x14ac:dyDescent="0.25">
      <c r="A527" t="s">
        <v>1344</v>
      </c>
      <c r="B527" t="s">
        <v>1345</v>
      </c>
      <c r="C527" t="s">
        <v>33</v>
      </c>
      <c r="D527" t="b">
        <v>1</v>
      </c>
    </row>
    <row r="528" spans="1:4" x14ac:dyDescent="0.25">
      <c r="A528" s="1" t="s">
        <v>1346</v>
      </c>
      <c r="B528" t="s">
        <v>1347</v>
      </c>
      <c r="C528" t="s">
        <v>33</v>
      </c>
      <c r="D528" t="b">
        <v>1</v>
      </c>
    </row>
    <row r="529" spans="1:4" x14ac:dyDescent="0.25">
      <c r="A529" t="s">
        <v>1348</v>
      </c>
      <c r="B529" t="s">
        <v>1349</v>
      </c>
      <c r="C529" t="s">
        <v>33</v>
      </c>
      <c r="D529" t="b">
        <v>1</v>
      </c>
    </row>
    <row r="530" spans="1:4" x14ac:dyDescent="0.25">
      <c r="A530" t="s">
        <v>1350</v>
      </c>
      <c r="B530" t="s">
        <v>1351</v>
      </c>
      <c r="C530" t="s">
        <v>37</v>
      </c>
      <c r="D530" t="b">
        <v>1</v>
      </c>
    </row>
    <row r="531" spans="1:4" x14ac:dyDescent="0.25">
      <c r="A531" t="s">
        <v>1352</v>
      </c>
      <c r="B531" t="s">
        <v>1353</v>
      </c>
      <c r="C531" t="s">
        <v>37</v>
      </c>
      <c r="D531" t="b">
        <v>1</v>
      </c>
    </row>
    <row r="532" spans="1:4" x14ac:dyDescent="0.25">
      <c r="A532" t="s">
        <v>1354</v>
      </c>
      <c r="B532" t="s">
        <v>1355</v>
      </c>
      <c r="C532" t="s">
        <v>33</v>
      </c>
      <c r="D532" t="b">
        <v>1</v>
      </c>
    </row>
    <row r="533" spans="1:4" x14ac:dyDescent="0.25">
      <c r="A533" t="s">
        <v>1356</v>
      </c>
      <c r="B533" t="s">
        <v>1357</v>
      </c>
      <c r="C533" t="s">
        <v>33</v>
      </c>
      <c r="D533" t="b">
        <v>1</v>
      </c>
    </row>
    <row r="534" spans="1:4" x14ac:dyDescent="0.25">
      <c r="A534" t="s">
        <v>1358</v>
      </c>
      <c r="B534" t="s">
        <v>1359</v>
      </c>
      <c r="C534" t="s">
        <v>33</v>
      </c>
      <c r="D534" t="b">
        <v>1</v>
      </c>
    </row>
    <row r="535" spans="1:4" x14ac:dyDescent="0.25">
      <c r="A535" t="s">
        <v>1360</v>
      </c>
      <c r="B535" t="s">
        <v>1361</v>
      </c>
      <c r="C535" t="s">
        <v>33</v>
      </c>
      <c r="D535" t="b">
        <v>1</v>
      </c>
    </row>
    <row r="536" spans="1:4" x14ac:dyDescent="0.25">
      <c r="A536" t="s">
        <v>1362</v>
      </c>
      <c r="B536" t="s">
        <v>1363</v>
      </c>
      <c r="C536" t="s">
        <v>33</v>
      </c>
      <c r="D536" t="b">
        <v>1</v>
      </c>
    </row>
    <row r="537" spans="1:4" x14ac:dyDescent="0.25">
      <c r="A537" t="s">
        <v>1364</v>
      </c>
      <c r="B537" t="s">
        <v>1365</v>
      </c>
      <c r="C537" t="s">
        <v>33</v>
      </c>
      <c r="D537" t="b">
        <v>1</v>
      </c>
    </row>
    <row r="538" spans="1:4" x14ac:dyDescent="0.25">
      <c r="A538" t="s">
        <v>1366</v>
      </c>
      <c r="B538" t="s">
        <v>1367</v>
      </c>
      <c r="C538" t="s">
        <v>33</v>
      </c>
      <c r="D538" t="b">
        <v>1</v>
      </c>
    </row>
    <row r="539" spans="1:4" x14ac:dyDescent="0.25">
      <c r="A539" t="s">
        <v>1368</v>
      </c>
      <c r="B539" t="s">
        <v>1369</v>
      </c>
      <c r="C539" t="s">
        <v>33</v>
      </c>
      <c r="D539" t="b">
        <v>1</v>
      </c>
    </row>
    <row r="540" spans="1:4" x14ac:dyDescent="0.25">
      <c r="A540" t="s">
        <v>1370</v>
      </c>
      <c r="B540" t="s">
        <v>1371</v>
      </c>
      <c r="C540" t="s">
        <v>37</v>
      </c>
      <c r="D540" t="b">
        <v>1</v>
      </c>
    </row>
    <row r="541" spans="1:4" x14ac:dyDescent="0.25">
      <c r="A541" t="s">
        <v>1372</v>
      </c>
      <c r="B541" t="s">
        <v>1373</v>
      </c>
      <c r="C541" t="s">
        <v>33</v>
      </c>
      <c r="D541" t="b">
        <v>1</v>
      </c>
    </row>
    <row r="542" spans="1:4" x14ac:dyDescent="0.25">
      <c r="A542" t="s">
        <v>1374</v>
      </c>
      <c r="B542" t="s">
        <v>1375</v>
      </c>
      <c r="C542" t="s">
        <v>33</v>
      </c>
      <c r="D542" t="b">
        <v>1</v>
      </c>
    </row>
    <row r="543" spans="1:4" x14ac:dyDescent="0.25">
      <c r="A543" t="s">
        <v>1376</v>
      </c>
      <c r="B543" t="s">
        <v>1377</v>
      </c>
      <c r="C543" t="s">
        <v>33</v>
      </c>
      <c r="D543" t="b">
        <v>1</v>
      </c>
    </row>
    <row r="544" spans="1:4" x14ac:dyDescent="0.25">
      <c r="A544" t="s">
        <v>1378</v>
      </c>
      <c r="B544" t="s">
        <v>1379</v>
      </c>
      <c r="C544" t="s">
        <v>33</v>
      </c>
      <c r="D544" t="b">
        <v>1</v>
      </c>
    </row>
    <row r="545" spans="1:4" x14ac:dyDescent="0.25">
      <c r="A545" t="s">
        <v>1380</v>
      </c>
      <c r="B545" t="s">
        <v>1381</v>
      </c>
      <c r="C545" t="s">
        <v>37</v>
      </c>
      <c r="D545" t="b">
        <v>1</v>
      </c>
    </row>
    <row r="546" spans="1:4" x14ac:dyDescent="0.25">
      <c r="A546" t="s">
        <v>1382</v>
      </c>
      <c r="B546" t="s">
        <v>1383</v>
      </c>
      <c r="C546" t="s">
        <v>37</v>
      </c>
      <c r="D546" t="b">
        <v>1</v>
      </c>
    </row>
    <row r="547" spans="1:4" x14ac:dyDescent="0.25">
      <c r="A547" t="s">
        <v>1384</v>
      </c>
      <c r="B547" t="s">
        <v>1385</v>
      </c>
      <c r="C547" t="s">
        <v>37</v>
      </c>
      <c r="D547" t="b">
        <v>1</v>
      </c>
    </row>
    <row r="548" spans="1:4" x14ac:dyDescent="0.25">
      <c r="A548" t="s">
        <v>1386</v>
      </c>
      <c r="B548" t="s">
        <v>1387</v>
      </c>
      <c r="C548" t="s">
        <v>33</v>
      </c>
      <c r="D548" t="b">
        <v>1</v>
      </c>
    </row>
    <row r="549" spans="1:4" x14ac:dyDescent="0.25">
      <c r="A549" t="s">
        <v>1388</v>
      </c>
      <c r="B549" t="s">
        <v>1389</v>
      </c>
      <c r="C549" t="s">
        <v>33</v>
      </c>
      <c r="D549" t="b">
        <v>1</v>
      </c>
    </row>
    <row r="550" spans="1:4" x14ac:dyDescent="0.25">
      <c r="A550" t="s">
        <v>1390</v>
      </c>
      <c r="B550" t="s">
        <v>1391</v>
      </c>
      <c r="C550" t="s">
        <v>37</v>
      </c>
      <c r="D550" t="b">
        <v>1</v>
      </c>
    </row>
    <row r="551" spans="1:4" x14ac:dyDescent="0.25">
      <c r="A551" s="1" t="s">
        <v>1392</v>
      </c>
      <c r="B551" t="s">
        <v>1393</v>
      </c>
      <c r="C551" t="s">
        <v>50</v>
      </c>
      <c r="D551" t="b">
        <v>1</v>
      </c>
    </row>
    <row r="552" spans="1:4" x14ac:dyDescent="0.25">
      <c r="A552" t="s">
        <v>1394</v>
      </c>
      <c r="B552" t="s">
        <v>1395</v>
      </c>
      <c r="C552" t="s">
        <v>37</v>
      </c>
      <c r="D552" t="b">
        <v>1</v>
      </c>
    </row>
    <row r="553" spans="1:4" x14ac:dyDescent="0.25">
      <c r="A553" t="s">
        <v>1396</v>
      </c>
      <c r="B553" t="s">
        <v>1397</v>
      </c>
      <c r="C553" t="s">
        <v>33</v>
      </c>
      <c r="D553" t="b">
        <v>1</v>
      </c>
    </row>
    <row r="554" spans="1:4" x14ac:dyDescent="0.25">
      <c r="A554" t="s">
        <v>1398</v>
      </c>
      <c r="B554" t="s">
        <v>1399</v>
      </c>
      <c r="C554" t="s">
        <v>50</v>
      </c>
      <c r="D554" t="b">
        <v>1</v>
      </c>
    </row>
    <row r="555" spans="1:4" x14ac:dyDescent="0.25">
      <c r="A555" t="s">
        <v>1400</v>
      </c>
      <c r="B555" t="s">
        <v>1401</v>
      </c>
      <c r="C555" t="s">
        <v>37</v>
      </c>
      <c r="D555" t="b">
        <v>1</v>
      </c>
    </row>
    <row r="556" spans="1:4" x14ac:dyDescent="0.25">
      <c r="A556" t="s">
        <v>1402</v>
      </c>
      <c r="B556" t="s">
        <v>1403</v>
      </c>
      <c r="C556" t="s">
        <v>37</v>
      </c>
      <c r="D556" t="b">
        <v>1</v>
      </c>
    </row>
    <row r="557" spans="1:4" x14ac:dyDescent="0.25">
      <c r="A557" t="s">
        <v>1404</v>
      </c>
      <c r="B557" t="s">
        <v>1405</v>
      </c>
      <c r="C557" t="s">
        <v>37</v>
      </c>
      <c r="D557" t="b">
        <v>1</v>
      </c>
    </row>
    <row r="558" spans="1:4" x14ac:dyDescent="0.25">
      <c r="A558" t="s">
        <v>1406</v>
      </c>
      <c r="B558" t="s">
        <v>1407</v>
      </c>
      <c r="C558" t="s">
        <v>37</v>
      </c>
      <c r="D558" t="b">
        <v>1</v>
      </c>
    </row>
    <row r="559" spans="1:4" x14ac:dyDescent="0.25">
      <c r="A559" t="s">
        <v>1408</v>
      </c>
      <c r="B559" t="s">
        <v>1409</v>
      </c>
      <c r="C559" t="s">
        <v>33</v>
      </c>
      <c r="D559" t="b">
        <v>1</v>
      </c>
    </row>
    <row r="560" spans="1:4" x14ac:dyDescent="0.25">
      <c r="A560" t="s">
        <v>1410</v>
      </c>
      <c r="B560" t="s">
        <v>1411</v>
      </c>
      <c r="C560" t="s">
        <v>33</v>
      </c>
      <c r="D560" t="b">
        <v>1</v>
      </c>
    </row>
    <row r="561" spans="1:4" x14ac:dyDescent="0.25">
      <c r="A561" t="s">
        <v>1412</v>
      </c>
      <c r="B561" t="s">
        <v>1413</v>
      </c>
      <c r="C561" t="s">
        <v>37</v>
      </c>
      <c r="D561" t="b">
        <v>1</v>
      </c>
    </row>
    <row r="562" spans="1:4" x14ac:dyDescent="0.25">
      <c r="A562" t="s">
        <v>1414</v>
      </c>
      <c r="B562" t="s">
        <v>1415</v>
      </c>
      <c r="C562" t="s">
        <v>33</v>
      </c>
      <c r="D562" t="b">
        <v>1</v>
      </c>
    </row>
    <row r="563" spans="1:4" x14ac:dyDescent="0.25">
      <c r="A563" t="s">
        <v>1416</v>
      </c>
      <c r="B563" t="s">
        <v>1417</v>
      </c>
      <c r="C563" t="s">
        <v>33</v>
      </c>
      <c r="D563" t="b">
        <v>1</v>
      </c>
    </row>
    <row r="564" spans="1:4" x14ac:dyDescent="0.25">
      <c r="A564" t="s">
        <v>1418</v>
      </c>
      <c r="B564" t="s">
        <v>220</v>
      </c>
      <c r="C564" t="s">
        <v>37</v>
      </c>
      <c r="D564" t="b">
        <v>1</v>
      </c>
    </row>
    <row r="565" spans="1:4" x14ac:dyDescent="0.25">
      <c r="A565" t="s">
        <v>1419</v>
      </c>
      <c r="B565" t="s">
        <v>237</v>
      </c>
      <c r="C565" t="s">
        <v>33</v>
      </c>
      <c r="D565" t="b">
        <v>1</v>
      </c>
    </row>
    <row r="566" spans="1:4" x14ac:dyDescent="0.25">
      <c r="A566" t="s">
        <v>1420</v>
      </c>
      <c r="B566" t="s">
        <v>227</v>
      </c>
      <c r="C566" t="s">
        <v>33</v>
      </c>
      <c r="D566" t="b">
        <v>1</v>
      </c>
    </row>
    <row r="567" spans="1:4" x14ac:dyDescent="0.25">
      <c r="A567" s="1" t="s">
        <v>1421</v>
      </c>
      <c r="B567" t="s">
        <v>243</v>
      </c>
      <c r="C567" t="s">
        <v>37</v>
      </c>
      <c r="D567" t="b">
        <v>1</v>
      </c>
    </row>
    <row r="568" spans="1:4" x14ac:dyDescent="0.25">
      <c r="A568" t="s">
        <v>1422</v>
      </c>
      <c r="B568" t="s">
        <v>232</v>
      </c>
      <c r="C568" t="s">
        <v>37</v>
      </c>
      <c r="D568" t="b">
        <v>1</v>
      </c>
    </row>
    <row r="569" spans="1:4" x14ac:dyDescent="0.25">
      <c r="A569" t="s">
        <v>1423</v>
      </c>
      <c r="B569" t="s">
        <v>1424</v>
      </c>
      <c r="C569" t="s">
        <v>37</v>
      </c>
      <c r="D569" t="b">
        <v>1</v>
      </c>
    </row>
    <row r="570" spans="1:4" x14ac:dyDescent="0.25">
      <c r="A570" t="s">
        <v>1425</v>
      </c>
      <c r="B570" t="s">
        <v>1426</v>
      </c>
      <c r="C570" t="s">
        <v>33</v>
      </c>
      <c r="D570" t="b">
        <v>1</v>
      </c>
    </row>
    <row r="571" spans="1:4" x14ac:dyDescent="0.25">
      <c r="A571" t="s">
        <v>1427</v>
      </c>
      <c r="B571" t="s">
        <v>1428</v>
      </c>
      <c r="C571" t="s">
        <v>33</v>
      </c>
      <c r="D571" t="b">
        <v>1</v>
      </c>
    </row>
    <row r="572" spans="1:4" x14ac:dyDescent="0.25">
      <c r="A572" t="s">
        <v>1429</v>
      </c>
      <c r="B572" t="s">
        <v>1430</v>
      </c>
      <c r="C572" t="s">
        <v>37</v>
      </c>
      <c r="D572" t="b">
        <v>1</v>
      </c>
    </row>
    <row r="573" spans="1:4" x14ac:dyDescent="0.25">
      <c r="A573" t="s">
        <v>1431</v>
      </c>
      <c r="B573" t="s">
        <v>1432</v>
      </c>
      <c r="C573" t="s">
        <v>37</v>
      </c>
      <c r="D573" t="b">
        <v>1</v>
      </c>
    </row>
    <row r="574" spans="1:4" x14ac:dyDescent="0.25">
      <c r="A574" t="s">
        <v>1433</v>
      </c>
      <c r="B574" t="s">
        <v>1434</v>
      </c>
      <c r="C574" t="s">
        <v>33</v>
      </c>
      <c r="D574" t="b">
        <v>1</v>
      </c>
    </row>
    <row r="575" spans="1:4" x14ac:dyDescent="0.25">
      <c r="A575" s="1" t="s">
        <v>1435</v>
      </c>
      <c r="B575" t="s">
        <v>1436</v>
      </c>
      <c r="C575" t="s">
        <v>33</v>
      </c>
      <c r="D575" t="b">
        <v>1</v>
      </c>
    </row>
    <row r="576" spans="1:4" x14ac:dyDescent="0.25">
      <c r="A576" t="s">
        <v>1437</v>
      </c>
      <c r="B576" t="s">
        <v>1438</v>
      </c>
      <c r="C576" t="s">
        <v>37</v>
      </c>
      <c r="D576" t="b">
        <v>1</v>
      </c>
    </row>
    <row r="577" spans="1:4" x14ac:dyDescent="0.25">
      <c r="A577" t="s">
        <v>1439</v>
      </c>
      <c r="B577" t="s">
        <v>1440</v>
      </c>
      <c r="C577" t="s">
        <v>33</v>
      </c>
      <c r="D577" t="b">
        <v>1</v>
      </c>
    </row>
    <row r="578" spans="1:4" x14ac:dyDescent="0.25">
      <c r="A578" t="s">
        <v>1441</v>
      </c>
      <c r="B578" t="s">
        <v>1442</v>
      </c>
      <c r="C578" t="s">
        <v>33</v>
      </c>
      <c r="D578" t="b">
        <v>1</v>
      </c>
    </row>
    <row r="579" spans="1:4" x14ac:dyDescent="0.25">
      <c r="A579" t="s">
        <v>1443</v>
      </c>
      <c r="B579" t="s">
        <v>1444</v>
      </c>
      <c r="C579" t="s">
        <v>37</v>
      </c>
      <c r="D579" t="b">
        <v>1</v>
      </c>
    </row>
    <row r="580" spans="1:4" x14ac:dyDescent="0.25">
      <c r="A580" t="s">
        <v>1445</v>
      </c>
      <c r="B580" t="s">
        <v>1446</v>
      </c>
      <c r="C580" t="s">
        <v>37</v>
      </c>
      <c r="D580" t="b">
        <v>1</v>
      </c>
    </row>
    <row r="581" spans="1:4" x14ac:dyDescent="0.25">
      <c r="A581" t="s">
        <v>1447</v>
      </c>
      <c r="B581" t="s">
        <v>1448</v>
      </c>
      <c r="C581" t="s">
        <v>37</v>
      </c>
      <c r="D581" t="b">
        <v>1</v>
      </c>
    </row>
    <row r="582" spans="1:4" x14ac:dyDescent="0.25">
      <c r="A582" t="s">
        <v>1449</v>
      </c>
      <c r="B582" t="s">
        <v>1450</v>
      </c>
      <c r="C582" t="s">
        <v>50</v>
      </c>
      <c r="D582" t="b">
        <v>1</v>
      </c>
    </row>
    <row r="583" spans="1:4" x14ac:dyDescent="0.25">
      <c r="A583" t="s">
        <v>1451</v>
      </c>
      <c r="B583" t="s">
        <v>1452</v>
      </c>
      <c r="C583" t="s">
        <v>33</v>
      </c>
      <c r="D583" t="b">
        <v>1</v>
      </c>
    </row>
    <row r="584" spans="1:4" x14ac:dyDescent="0.25">
      <c r="A584" t="s">
        <v>1453</v>
      </c>
      <c r="B584" t="s">
        <v>1454</v>
      </c>
      <c r="C584" t="s">
        <v>33</v>
      </c>
      <c r="D584" t="b">
        <v>1</v>
      </c>
    </row>
    <row r="585" spans="1:4" x14ac:dyDescent="0.25">
      <c r="A585" t="s">
        <v>1455</v>
      </c>
      <c r="B585" t="s">
        <v>1456</v>
      </c>
      <c r="C585" t="s">
        <v>37</v>
      </c>
      <c r="D585" t="b">
        <v>1</v>
      </c>
    </row>
    <row r="586" spans="1:4" x14ac:dyDescent="0.25">
      <c r="A586" t="s">
        <v>1457</v>
      </c>
      <c r="B586" t="s">
        <v>1458</v>
      </c>
      <c r="C586" t="s">
        <v>50</v>
      </c>
      <c r="D586" t="b">
        <v>1</v>
      </c>
    </row>
    <row r="587" spans="1:4" x14ac:dyDescent="0.25">
      <c r="A587" t="s">
        <v>1459</v>
      </c>
      <c r="B587" t="s">
        <v>1460</v>
      </c>
      <c r="C587" t="s">
        <v>33</v>
      </c>
      <c r="D587" t="b">
        <v>1</v>
      </c>
    </row>
    <row r="588" spans="1:4" x14ac:dyDescent="0.25">
      <c r="A588" t="s">
        <v>1461</v>
      </c>
      <c r="B588" t="s">
        <v>1462</v>
      </c>
      <c r="C588" t="s">
        <v>33</v>
      </c>
      <c r="D588" t="b">
        <v>1</v>
      </c>
    </row>
    <row r="589" spans="1:4" x14ac:dyDescent="0.25">
      <c r="A589" t="s">
        <v>1463</v>
      </c>
      <c r="B589" t="s">
        <v>1464</v>
      </c>
      <c r="C589" t="s">
        <v>33</v>
      </c>
      <c r="D589" t="b">
        <v>1</v>
      </c>
    </row>
    <row r="590" spans="1:4" x14ac:dyDescent="0.25">
      <c r="A590" t="s">
        <v>1465</v>
      </c>
      <c r="B590" t="s">
        <v>1466</v>
      </c>
      <c r="C590" t="s">
        <v>33</v>
      </c>
      <c r="D590" t="b">
        <v>1</v>
      </c>
    </row>
    <row r="591" spans="1:4" x14ac:dyDescent="0.25">
      <c r="A591" t="s">
        <v>1467</v>
      </c>
      <c r="B591" t="s">
        <v>1468</v>
      </c>
      <c r="C591" t="s">
        <v>33</v>
      </c>
      <c r="D591" t="b">
        <v>1</v>
      </c>
    </row>
    <row r="592" spans="1:4" x14ac:dyDescent="0.25">
      <c r="A592" t="s">
        <v>1469</v>
      </c>
      <c r="B592" t="s">
        <v>1470</v>
      </c>
      <c r="C592" t="s">
        <v>33</v>
      </c>
      <c r="D592" t="b">
        <v>1</v>
      </c>
    </row>
    <row r="593" spans="1:4" x14ac:dyDescent="0.25">
      <c r="A593" t="s">
        <v>1471</v>
      </c>
      <c r="B593" t="s">
        <v>1472</v>
      </c>
      <c r="C593" t="s">
        <v>33</v>
      </c>
      <c r="D593" t="b">
        <v>1</v>
      </c>
    </row>
    <row r="594" spans="1:4" x14ac:dyDescent="0.25">
      <c r="A594" t="s">
        <v>1473</v>
      </c>
      <c r="B594" t="s">
        <v>1474</v>
      </c>
      <c r="C594" t="s">
        <v>37</v>
      </c>
      <c r="D594" t="b">
        <v>1</v>
      </c>
    </row>
    <row r="595" spans="1:4" x14ac:dyDescent="0.25">
      <c r="A595" t="s">
        <v>1475</v>
      </c>
      <c r="B595" t="s">
        <v>1476</v>
      </c>
      <c r="C595" t="s">
        <v>99</v>
      </c>
      <c r="D595" t="b">
        <v>1</v>
      </c>
    </row>
    <row r="596" spans="1:4" x14ac:dyDescent="0.25">
      <c r="A596" t="s">
        <v>1477</v>
      </c>
      <c r="B596" t="s">
        <v>1478</v>
      </c>
      <c r="C596" t="s">
        <v>99</v>
      </c>
      <c r="D596" t="b">
        <v>1</v>
      </c>
    </row>
    <row r="597" spans="1:4" x14ac:dyDescent="0.25">
      <c r="A597" t="s">
        <v>1479</v>
      </c>
      <c r="B597" t="s">
        <v>1480</v>
      </c>
      <c r="C597" t="s">
        <v>99</v>
      </c>
      <c r="D597" t="b">
        <v>1</v>
      </c>
    </row>
    <row r="598" spans="1:4" x14ac:dyDescent="0.25">
      <c r="A598" t="s">
        <v>1481</v>
      </c>
      <c r="B598" t="s">
        <v>1482</v>
      </c>
      <c r="C598" t="s">
        <v>99</v>
      </c>
      <c r="D598" t="b">
        <v>1</v>
      </c>
    </row>
    <row r="599" spans="1:4" x14ac:dyDescent="0.25">
      <c r="A599" t="s">
        <v>1483</v>
      </c>
      <c r="B599" t="s">
        <v>1484</v>
      </c>
      <c r="C599" t="s">
        <v>99</v>
      </c>
      <c r="D599" t="b">
        <v>1</v>
      </c>
    </row>
    <row r="600" spans="1:4" x14ac:dyDescent="0.25">
      <c r="A600" t="s">
        <v>1485</v>
      </c>
      <c r="B600" t="s">
        <v>1486</v>
      </c>
      <c r="C600" t="s">
        <v>99</v>
      </c>
      <c r="D600" t="b">
        <v>1</v>
      </c>
    </row>
    <row r="601" spans="1:4" x14ac:dyDescent="0.25">
      <c r="A601" t="s">
        <v>1487</v>
      </c>
      <c r="B601" t="s">
        <v>1488</v>
      </c>
      <c r="C601" t="s">
        <v>99</v>
      </c>
      <c r="D601" t="b">
        <v>1</v>
      </c>
    </row>
    <row r="602" spans="1:4" x14ac:dyDescent="0.25">
      <c r="A602" t="s">
        <v>1489</v>
      </c>
      <c r="B602" t="s">
        <v>1490</v>
      </c>
      <c r="C602" t="s">
        <v>99</v>
      </c>
      <c r="D602" t="b">
        <v>1</v>
      </c>
    </row>
    <row r="603" spans="1:4" x14ac:dyDescent="0.25">
      <c r="A603" t="s">
        <v>1491</v>
      </c>
      <c r="B603" t="s">
        <v>1492</v>
      </c>
      <c r="C603" t="s">
        <v>99</v>
      </c>
      <c r="D603" t="b">
        <v>1</v>
      </c>
    </row>
    <row r="604" spans="1:4" x14ac:dyDescent="0.25">
      <c r="A604" t="s">
        <v>1493</v>
      </c>
      <c r="B604" t="s">
        <v>1494</v>
      </c>
      <c r="C604" t="s">
        <v>99</v>
      </c>
      <c r="D604" t="b">
        <v>1</v>
      </c>
    </row>
    <row r="605" spans="1:4" x14ac:dyDescent="0.25">
      <c r="A605" t="s">
        <v>1495</v>
      </c>
      <c r="B605" t="s">
        <v>1496</v>
      </c>
      <c r="C605" t="s">
        <v>99</v>
      </c>
      <c r="D605" t="b">
        <v>1</v>
      </c>
    </row>
    <row r="606" spans="1:4" x14ac:dyDescent="0.25">
      <c r="A606" t="s">
        <v>1497</v>
      </c>
      <c r="B606" t="s">
        <v>1498</v>
      </c>
      <c r="C606" t="s">
        <v>99</v>
      </c>
      <c r="D606" t="b">
        <v>1</v>
      </c>
    </row>
    <row r="607" spans="1:4" x14ac:dyDescent="0.25">
      <c r="A607" t="s">
        <v>1499</v>
      </c>
      <c r="B607" t="s">
        <v>1500</v>
      </c>
      <c r="C607" t="s">
        <v>99</v>
      </c>
      <c r="D607" t="b">
        <v>1</v>
      </c>
    </row>
    <row r="608" spans="1:4" x14ac:dyDescent="0.25">
      <c r="A608" t="s">
        <v>1501</v>
      </c>
      <c r="B608" t="s">
        <v>1502</v>
      </c>
      <c r="C608" t="s">
        <v>99</v>
      </c>
      <c r="D608" t="b">
        <v>1</v>
      </c>
    </row>
    <row r="609" spans="1:4" x14ac:dyDescent="0.25">
      <c r="A609" t="s">
        <v>1503</v>
      </c>
      <c r="B609" t="s">
        <v>1504</v>
      </c>
      <c r="C609" t="s">
        <v>99</v>
      </c>
      <c r="D609" t="b">
        <v>1</v>
      </c>
    </row>
    <row r="610" spans="1:4" x14ac:dyDescent="0.25">
      <c r="A610" t="s">
        <v>1505</v>
      </c>
      <c r="B610" t="s">
        <v>1506</v>
      </c>
      <c r="C610" t="s">
        <v>99</v>
      </c>
      <c r="D610" t="b">
        <v>1</v>
      </c>
    </row>
    <row r="611" spans="1:4" x14ac:dyDescent="0.25">
      <c r="A611" t="s">
        <v>1507</v>
      </c>
      <c r="B611" t="s">
        <v>1508</v>
      </c>
      <c r="C611" t="s">
        <v>99</v>
      </c>
      <c r="D611" t="b">
        <v>1</v>
      </c>
    </row>
    <row r="612" spans="1:4" x14ac:dyDescent="0.25">
      <c r="A612" t="s">
        <v>1509</v>
      </c>
      <c r="B612" t="s">
        <v>1510</v>
      </c>
      <c r="C612" t="s">
        <v>99</v>
      </c>
      <c r="D612" t="b">
        <v>1</v>
      </c>
    </row>
    <row r="613" spans="1:4" x14ac:dyDescent="0.25">
      <c r="A613" t="s">
        <v>1511</v>
      </c>
      <c r="B613" t="s">
        <v>1512</v>
      </c>
      <c r="C613" t="s">
        <v>99</v>
      </c>
      <c r="D613" t="b">
        <v>1</v>
      </c>
    </row>
    <row r="614" spans="1:4" x14ac:dyDescent="0.25">
      <c r="A614" t="s">
        <v>1513</v>
      </c>
      <c r="B614" t="s">
        <v>1514</v>
      </c>
      <c r="C614" t="s">
        <v>99</v>
      </c>
      <c r="D614" t="b">
        <v>1</v>
      </c>
    </row>
    <row r="615" spans="1:4" x14ac:dyDescent="0.25">
      <c r="A615" t="s">
        <v>1515</v>
      </c>
      <c r="B615" t="s">
        <v>1516</v>
      </c>
      <c r="C615" t="s">
        <v>99</v>
      </c>
      <c r="D615" t="b">
        <v>1</v>
      </c>
    </row>
    <row r="616" spans="1:4" x14ac:dyDescent="0.25">
      <c r="A616" t="s">
        <v>1517</v>
      </c>
      <c r="B616" t="s">
        <v>1518</v>
      </c>
      <c r="C616" t="s">
        <v>99</v>
      </c>
      <c r="D616" t="b">
        <v>1</v>
      </c>
    </row>
    <row r="617" spans="1:4" x14ac:dyDescent="0.25">
      <c r="A617" t="s">
        <v>1519</v>
      </c>
      <c r="B617" t="s">
        <v>1520</v>
      </c>
      <c r="C617" t="s">
        <v>37</v>
      </c>
      <c r="D617" t="b">
        <v>1</v>
      </c>
    </row>
    <row r="618" spans="1:4" x14ac:dyDescent="0.25">
      <c r="A618" t="s">
        <v>1521</v>
      </c>
      <c r="B618" t="s">
        <v>1522</v>
      </c>
      <c r="C618" t="s">
        <v>50</v>
      </c>
      <c r="D618" t="b">
        <v>1</v>
      </c>
    </row>
    <row r="619" spans="1:4" x14ac:dyDescent="0.25">
      <c r="A619" t="s">
        <v>1523</v>
      </c>
      <c r="B619" t="s">
        <v>1524</v>
      </c>
      <c r="C619" t="s">
        <v>50</v>
      </c>
      <c r="D619" t="b">
        <v>1</v>
      </c>
    </row>
    <row r="620" spans="1:4" x14ac:dyDescent="0.25">
      <c r="A620" t="s">
        <v>1525</v>
      </c>
      <c r="B620" t="s">
        <v>1526</v>
      </c>
      <c r="C620" t="s">
        <v>50</v>
      </c>
      <c r="D620" t="b">
        <v>1</v>
      </c>
    </row>
    <row r="621" spans="1:4" x14ac:dyDescent="0.25">
      <c r="A621" t="s">
        <v>1527</v>
      </c>
      <c r="B621" t="s">
        <v>1528</v>
      </c>
      <c r="C621" t="s">
        <v>50</v>
      </c>
      <c r="D621" t="b">
        <v>1</v>
      </c>
    </row>
    <row r="622" spans="1:4" x14ac:dyDescent="0.25">
      <c r="A622" t="s">
        <v>1529</v>
      </c>
      <c r="B622" t="s">
        <v>1530</v>
      </c>
      <c r="C622" t="s">
        <v>50</v>
      </c>
      <c r="D622" t="b">
        <v>1</v>
      </c>
    </row>
    <row r="623" spans="1:4" x14ac:dyDescent="0.25">
      <c r="A623" t="s">
        <v>1531</v>
      </c>
      <c r="B623" t="s">
        <v>1532</v>
      </c>
      <c r="C623" t="s">
        <v>50</v>
      </c>
      <c r="D623" t="b">
        <v>1</v>
      </c>
    </row>
    <row r="624" spans="1:4" x14ac:dyDescent="0.25">
      <c r="A624" t="s">
        <v>1533</v>
      </c>
      <c r="B624" t="s">
        <v>1534</v>
      </c>
      <c r="C624" t="s">
        <v>50</v>
      </c>
      <c r="D624" t="b">
        <v>1</v>
      </c>
    </row>
    <row r="625" spans="1:4" x14ac:dyDescent="0.25">
      <c r="A625" t="s">
        <v>1535</v>
      </c>
      <c r="B625" t="s">
        <v>1536</v>
      </c>
      <c r="C625" t="s">
        <v>50</v>
      </c>
      <c r="D625" t="b">
        <v>1</v>
      </c>
    </row>
    <row r="626" spans="1:4" x14ac:dyDescent="0.25">
      <c r="A626" t="s">
        <v>1537</v>
      </c>
      <c r="B626" t="s">
        <v>1538</v>
      </c>
      <c r="C626" t="s">
        <v>50</v>
      </c>
      <c r="D626" t="b">
        <v>1</v>
      </c>
    </row>
    <row r="627" spans="1:4" x14ac:dyDescent="0.25">
      <c r="A627" t="s">
        <v>1539</v>
      </c>
      <c r="B627" t="s">
        <v>1540</v>
      </c>
      <c r="C627" t="s">
        <v>50</v>
      </c>
      <c r="D627" t="b">
        <v>1</v>
      </c>
    </row>
    <row r="628" spans="1:4" x14ac:dyDescent="0.25">
      <c r="A628" t="s">
        <v>1541</v>
      </c>
      <c r="B628" t="s">
        <v>1542</v>
      </c>
      <c r="C628" t="s">
        <v>50</v>
      </c>
      <c r="D628" t="b">
        <v>1</v>
      </c>
    </row>
    <row r="629" spans="1:4" x14ac:dyDescent="0.25">
      <c r="A629" t="s">
        <v>1543</v>
      </c>
      <c r="B629" t="s">
        <v>1544</v>
      </c>
      <c r="C629" t="s">
        <v>50</v>
      </c>
      <c r="D629" t="b">
        <v>1</v>
      </c>
    </row>
    <row r="630" spans="1:4" x14ac:dyDescent="0.25">
      <c r="A630" t="s">
        <v>1545</v>
      </c>
      <c r="B630" t="s">
        <v>1546</v>
      </c>
      <c r="C630" t="s">
        <v>50</v>
      </c>
      <c r="D630" t="b">
        <v>1</v>
      </c>
    </row>
    <row r="631" spans="1:4" x14ac:dyDescent="0.25">
      <c r="A631" t="s">
        <v>1547</v>
      </c>
      <c r="B631" t="s">
        <v>1548</v>
      </c>
      <c r="C631" t="s">
        <v>50</v>
      </c>
      <c r="D631" t="b">
        <v>1</v>
      </c>
    </row>
    <row r="632" spans="1:4" x14ac:dyDescent="0.25">
      <c r="A632" t="s">
        <v>1549</v>
      </c>
      <c r="B632" t="s">
        <v>1550</v>
      </c>
      <c r="C632" t="s">
        <v>50</v>
      </c>
      <c r="D632" t="b">
        <v>1</v>
      </c>
    </row>
    <row r="633" spans="1:4" x14ac:dyDescent="0.25">
      <c r="A633" t="s">
        <v>1551</v>
      </c>
      <c r="B633" t="s">
        <v>1552</v>
      </c>
      <c r="C633" t="s">
        <v>50</v>
      </c>
      <c r="D633" t="b">
        <v>1</v>
      </c>
    </row>
    <row r="634" spans="1:4" x14ac:dyDescent="0.25">
      <c r="A634" t="s">
        <v>1553</v>
      </c>
      <c r="B634" t="s">
        <v>1554</v>
      </c>
      <c r="C634" t="s">
        <v>50</v>
      </c>
      <c r="D634" t="b">
        <v>1</v>
      </c>
    </row>
    <row r="635" spans="1:4" x14ac:dyDescent="0.25">
      <c r="A635" t="s">
        <v>1555</v>
      </c>
      <c r="B635" t="s">
        <v>1556</v>
      </c>
      <c r="C635" t="s">
        <v>50</v>
      </c>
      <c r="D635" t="b">
        <v>1</v>
      </c>
    </row>
    <row r="636" spans="1:4" x14ac:dyDescent="0.25">
      <c r="A636" t="s">
        <v>1557</v>
      </c>
      <c r="B636" t="s">
        <v>1558</v>
      </c>
      <c r="C636" t="s">
        <v>50</v>
      </c>
      <c r="D636" t="b">
        <v>1</v>
      </c>
    </row>
    <row r="637" spans="1:4" x14ac:dyDescent="0.25">
      <c r="A637" t="s">
        <v>1559</v>
      </c>
      <c r="B637" t="s">
        <v>1560</v>
      </c>
      <c r="C637" t="s">
        <v>50</v>
      </c>
      <c r="D637" t="b">
        <v>1</v>
      </c>
    </row>
    <row r="638" spans="1:4" x14ac:dyDescent="0.25">
      <c r="A638" t="s">
        <v>1561</v>
      </c>
      <c r="B638" t="s">
        <v>1562</v>
      </c>
      <c r="C638" t="s">
        <v>50</v>
      </c>
      <c r="D638" t="b">
        <v>1</v>
      </c>
    </row>
    <row r="639" spans="1:4" x14ac:dyDescent="0.25">
      <c r="A639" t="s">
        <v>1563</v>
      </c>
      <c r="B639" t="s">
        <v>1564</v>
      </c>
      <c r="C639" t="s">
        <v>50</v>
      </c>
      <c r="D639" t="b">
        <v>1</v>
      </c>
    </row>
    <row r="640" spans="1:4" x14ac:dyDescent="0.25">
      <c r="A640" t="s">
        <v>1565</v>
      </c>
      <c r="B640" t="s">
        <v>1566</v>
      </c>
      <c r="C640" t="s">
        <v>50</v>
      </c>
      <c r="D640" t="b">
        <v>1</v>
      </c>
    </row>
    <row r="641" spans="1:4" x14ac:dyDescent="0.25">
      <c r="A641" t="s">
        <v>1567</v>
      </c>
      <c r="B641" t="s">
        <v>1568</v>
      </c>
      <c r="C641" t="s">
        <v>50</v>
      </c>
      <c r="D641" t="b">
        <v>1</v>
      </c>
    </row>
    <row r="642" spans="1:4" x14ac:dyDescent="0.25">
      <c r="A642" t="s">
        <v>1569</v>
      </c>
      <c r="B642" t="s">
        <v>1570</v>
      </c>
      <c r="C642" t="s">
        <v>50</v>
      </c>
      <c r="D642" t="b">
        <v>1</v>
      </c>
    </row>
    <row r="643" spans="1:4" x14ac:dyDescent="0.25">
      <c r="A643" t="s">
        <v>1571</v>
      </c>
      <c r="B643" t="s">
        <v>1572</v>
      </c>
      <c r="C643" t="s">
        <v>50</v>
      </c>
      <c r="D643" t="b">
        <v>1</v>
      </c>
    </row>
    <row r="644" spans="1:4" x14ac:dyDescent="0.25">
      <c r="A644" t="s">
        <v>1573</v>
      </c>
      <c r="B644" t="s">
        <v>1574</v>
      </c>
      <c r="C644" t="s">
        <v>50</v>
      </c>
      <c r="D644" t="b">
        <v>1</v>
      </c>
    </row>
    <row r="645" spans="1:4" x14ac:dyDescent="0.25">
      <c r="A645" t="s">
        <v>1575</v>
      </c>
      <c r="B645" t="s">
        <v>1576</v>
      </c>
      <c r="C645" t="s">
        <v>50</v>
      </c>
      <c r="D645" t="b">
        <v>1</v>
      </c>
    </row>
    <row r="646" spans="1:4" x14ac:dyDescent="0.25">
      <c r="A646" t="s">
        <v>1577</v>
      </c>
      <c r="B646" t="s">
        <v>1578</v>
      </c>
      <c r="C646" t="s">
        <v>50</v>
      </c>
      <c r="D646" t="b">
        <v>1</v>
      </c>
    </row>
    <row r="647" spans="1:4" x14ac:dyDescent="0.25">
      <c r="A647" t="s">
        <v>1579</v>
      </c>
      <c r="B647" t="s">
        <v>1580</v>
      </c>
      <c r="C647" t="s">
        <v>50</v>
      </c>
      <c r="D647" t="b">
        <v>1</v>
      </c>
    </row>
    <row r="648" spans="1:4" x14ac:dyDescent="0.25">
      <c r="A648" t="s">
        <v>1581</v>
      </c>
      <c r="B648" t="s">
        <v>1582</v>
      </c>
      <c r="C648" t="s">
        <v>50</v>
      </c>
      <c r="D648" t="b">
        <v>1</v>
      </c>
    </row>
    <row r="649" spans="1:4" x14ac:dyDescent="0.25">
      <c r="A649" t="s">
        <v>1583</v>
      </c>
      <c r="B649" t="s">
        <v>1584</v>
      </c>
      <c r="C649" t="s">
        <v>50</v>
      </c>
      <c r="D649" t="b">
        <v>1</v>
      </c>
    </row>
    <row r="650" spans="1:4" x14ac:dyDescent="0.25">
      <c r="A650" t="s">
        <v>1585</v>
      </c>
      <c r="B650" t="s">
        <v>1586</v>
      </c>
      <c r="C650" t="s">
        <v>50</v>
      </c>
      <c r="D650" t="b">
        <v>1</v>
      </c>
    </row>
    <row r="651" spans="1:4" x14ac:dyDescent="0.25">
      <c r="A651" t="s">
        <v>1587</v>
      </c>
      <c r="B651" t="s">
        <v>1588</v>
      </c>
      <c r="C651" t="s">
        <v>50</v>
      </c>
      <c r="D651" t="b">
        <v>1</v>
      </c>
    </row>
    <row r="652" spans="1:4" x14ac:dyDescent="0.25">
      <c r="A652" t="s">
        <v>1589</v>
      </c>
      <c r="B652" t="s">
        <v>1590</v>
      </c>
      <c r="C652" t="s">
        <v>50</v>
      </c>
      <c r="D652" t="b">
        <v>1</v>
      </c>
    </row>
    <row r="653" spans="1:4" x14ac:dyDescent="0.25">
      <c r="A653" t="s">
        <v>1591</v>
      </c>
      <c r="B653" t="s">
        <v>1592</v>
      </c>
      <c r="C653" t="s">
        <v>50</v>
      </c>
      <c r="D653" t="b">
        <v>1</v>
      </c>
    </row>
    <row r="654" spans="1:4" x14ac:dyDescent="0.25">
      <c r="A654" t="s">
        <v>1593</v>
      </c>
      <c r="B654" t="s">
        <v>1594</v>
      </c>
      <c r="C654" t="s">
        <v>33</v>
      </c>
      <c r="D654" t="b">
        <v>1</v>
      </c>
    </row>
    <row r="655" spans="1:4" x14ac:dyDescent="0.25">
      <c r="A655" t="s">
        <v>1595</v>
      </c>
      <c r="B655" t="s">
        <v>1596</v>
      </c>
      <c r="C655" t="s">
        <v>33</v>
      </c>
      <c r="D655" t="b">
        <v>1</v>
      </c>
    </row>
    <row r="656" spans="1:4" x14ac:dyDescent="0.25">
      <c r="A656" t="s">
        <v>1597</v>
      </c>
      <c r="B656" t="s">
        <v>1598</v>
      </c>
      <c r="C656" t="s">
        <v>37</v>
      </c>
      <c r="D656" t="b">
        <v>1</v>
      </c>
    </row>
    <row r="657" spans="1:4" x14ac:dyDescent="0.25">
      <c r="A657" t="s">
        <v>1599</v>
      </c>
      <c r="B657" t="s">
        <v>1600</v>
      </c>
      <c r="C657" t="s">
        <v>33</v>
      </c>
      <c r="D657" t="b">
        <v>1</v>
      </c>
    </row>
    <row r="658" spans="1:4" x14ac:dyDescent="0.25">
      <c r="A658" t="s">
        <v>1601</v>
      </c>
      <c r="B658" t="s">
        <v>1602</v>
      </c>
      <c r="C658" t="s">
        <v>33</v>
      </c>
      <c r="D658" t="b">
        <v>1</v>
      </c>
    </row>
    <row r="659" spans="1:4" x14ac:dyDescent="0.25">
      <c r="A659" t="s">
        <v>1603</v>
      </c>
      <c r="B659" t="s">
        <v>1604</v>
      </c>
      <c r="C659" t="s">
        <v>37</v>
      </c>
      <c r="D659" t="b">
        <v>1</v>
      </c>
    </row>
    <row r="660" spans="1:4" x14ac:dyDescent="0.25">
      <c r="A660" t="s">
        <v>1605</v>
      </c>
      <c r="B660" t="s">
        <v>1606</v>
      </c>
      <c r="C660" t="s">
        <v>37</v>
      </c>
      <c r="D660" t="b">
        <v>1</v>
      </c>
    </row>
    <row r="661" spans="1:4" x14ac:dyDescent="0.25">
      <c r="A661" t="s">
        <v>1607</v>
      </c>
      <c r="B661" t="s">
        <v>1608</v>
      </c>
      <c r="C661" t="s">
        <v>33</v>
      </c>
      <c r="D661" t="b">
        <v>1</v>
      </c>
    </row>
    <row r="662" spans="1:4" x14ac:dyDescent="0.25">
      <c r="A662" t="s">
        <v>1609</v>
      </c>
      <c r="B662" t="s">
        <v>1610</v>
      </c>
      <c r="C662" t="s">
        <v>33</v>
      </c>
      <c r="D662" t="b">
        <v>1</v>
      </c>
    </row>
    <row r="663" spans="1:4" x14ac:dyDescent="0.25">
      <c r="A663" t="s">
        <v>1611</v>
      </c>
      <c r="B663" t="s">
        <v>1612</v>
      </c>
      <c r="C663" t="s">
        <v>33</v>
      </c>
      <c r="D663" t="b">
        <v>1</v>
      </c>
    </row>
    <row r="664" spans="1:4" x14ac:dyDescent="0.25">
      <c r="A664" t="s">
        <v>1613</v>
      </c>
      <c r="B664" t="s">
        <v>1614</v>
      </c>
      <c r="C664" t="s">
        <v>33</v>
      </c>
      <c r="D664" t="b">
        <v>1</v>
      </c>
    </row>
    <row r="665" spans="1:4" x14ac:dyDescent="0.25">
      <c r="A665" t="s">
        <v>1615</v>
      </c>
      <c r="B665" t="s">
        <v>1616</v>
      </c>
      <c r="C665" t="s">
        <v>33</v>
      </c>
      <c r="D665" t="b">
        <v>1</v>
      </c>
    </row>
    <row r="666" spans="1:4" x14ac:dyDescent="0.25">
      <c r="A666" t="s">
        <v>1617</v>
      </c>
      <c r="B666" t="s">
        <v>1618</v>
      </c>
      <c r="C666" t="s">
        <v>33</v>
      </c>
      <c r="D666" t="b">
        <v>1</v>
      </c>
    </row>
    <row r="667" spans="1:4" x14ac:dyDescent="0.25">
      <c r="A667" t="s">
        <v>1619</v>
      </c>
      <c r="B667" t="s">
        <v>1620</v>
      </c>
      <c r="C667" t="s">
        <v>33</v>
      </c>
      <c r="D667" t="b">
        <v>1</v>
      </c>
    </row>
    <row r="668" spans="1:4" x14ac:dyDescent="0.25">
      <c r="A668" t="s">
        <v>1621</v>
      </c>
      <c r="B668" t="s">
        <v>1622</v>
      </c>
      <c r="C668" t="s">
        <v>33</v>
      </c>
      <c r="D668" t="b">
        <v>1</v>
      </c>
    </row>
    <row r="669" spans="1:4" x14ac:dyDescent="0.25">
      <c r="A669" t="s">
        <v>1623</v>
      </c>
      <c r="B669" t="s">
        <v>1624</v>
      </c>
      <c r="C669" t="s">
        <v>37</v>
      </c>
      <c r="D669" t="b">
        <v>1</v>
      </c>
    </row>
    <row r="670" spans="1:4" x14ac:dyDescent="0.25">
      <c r="A670" t="s">
        <v>1625</v>
      </c>
      <c r="B670" t="s">
        <v>1626</v>
      </c>
      <c r="C670" t="s">
        <v>37</v>
      </c>
      <c r="D670" t="b">
        <v>1</v>
      </c>
    </row>
    <row r="671" spans="1:4" x14ac:dyDescent="0.25">
      <c r="A671" t="s">
        <v>1627</v>
      </c>
      <c r="B671" t="s">
        <v>1628</v>
      </c>
      <c r="C671" t="s">
        <v>37</v>
      </c>
      <c r="D671" t="b">
        <v>1</v>
      </c>
    </row>
    <row r="672" spans="1:4" x14ac:dyDescent="0.25">
      <c r="A672" t="s">
        <v>1629</v>
      </c>
      <c r="B672" t="s">
        <v>1630</v>
      </c>
      <c r="C672" t="s">
        <v>37</v>
      </c>
      <c r="D672" t="b">
        <v>1</v>
      </c>
    </row>
    <row r="673" spans="1:4" x14ac:dyDescent="0.25">
      <c r="A673" t="s">
        <v>1631</v>
      </c>
      <c r="B673" t="s">
        <v>1632</v>
      </c>
      <c r="C673" t="s">
        <v>37</v>
      </c>
      <c r="D673" t="b">
        <v>1</v>
      </c>
    </row>
    <row r="674" spans="1:4" x14ac:dyDescent="0.25">
      <c r="A674" t="s">
        <v>1633</v>
      </c>
      <c r="B674" t="s">
        <v>1634</v>
      </c>
      <c r="C674" t="s">
        <v>37</v>
      </c>
      <c r="D674" t="b">
        <v>1</v>
      </c>
    </row>
    <row r="675" spans="1:4" x14ac:dyDescent="0.25">
      <c r="A675" t="s">
        <v>1635</v>
      </c>
      <c r="B675" t="s">
        <v>1636</v>
      </c>
      <c r="C675" t="s">
        <v>37</v>
      </c>
      <c r="D675" t="b">
        <v>1</v>
      </c>
    </row>
    <row r="676" spans="1:4" x14ac:dyDescent="0.25">
      <c r="A676" t="s">
        <v>1637</v>
      </c>
      <c r="B676" t="s">
        <v>1638</v>
      </c>
      <c r="C676" t="s">
        <v>37</v>
      </c>
      <c r="D676" t="b">
        <v>1</v>
      </c>
    </row>
    <row r="677" spans="1:4" x14ac:dyDescent="0.25">
      <c r="A677" t="s">
        <v>1639</v>
      </c>
      <c r="B677" t="s">
        <v>1640</v>
      </c>
      <c r="C677" t="s">
        <v>37</v>
      </c>
      <c r="D677" t="b">
        <v>1</v>
      </c>
    </row>
    <row r="678" spans="1:4" x14ac:dyDescent="0.25">
      <c r="A678" t="s">
        <v>1641</v>
      </c>
      <c r="B678" t="s">
        <v>1642</v>
      </c>
      <c r="C678" t="s">
        <v>37</v>
      </c>
      <c r="D678" t="b">
        <v>1</v>
      </c>
    </row>
    <row r="679" spans="1:4" x14ac:dyDescent="0.25">
      <c r="A679" t="s">
        <v>1643</v>
      </c>
      <c r="B679" t="s">
        <v>1644</v>
      </c>
      <c r="C679" t="s">
        <v>37</v>
      </c>
      <c r="D679" t="b">
        <v>1</v>
      </c>
    </row>
    <row r="680" spans="1:4" x14ac:dyDescent="0.25">
      <c r="A680" t="s">
        <v>1645</v>
      </c>
      <c r="B680" t="s">
        <v>1646</v>
      </c>
      <c r="C680" t="s">
        <v>37</v>
      </c>
      <c r="D680" t="b">
        <v>1</v>
      </c>
    </row>
    <row r="681" spans="1:4" x14ac:dyDescent="0.25">
      <c r="A681" t="s">
        <v>1647</v>
      </c>
      <c r="B681" t="s">
        <v>1648</v>
      </c>
      <c r="C681" t="s">
        <v>37</v>
      </c>
      <c r="D681" t="b">
        <v>1</v>
      </c>
    </row>
    <row r="682" spans="1:4" x14ac:dyDescent="0.25">
      <c r="A682" t="s">
        <v>1649</v>
      </c>
      <c r="B682" t="s">
        <v>1650</v>
      </c>
      <c r="C682" t="s">
        <v>37</v>
      </c>
      <c r="D682" t="b">
        <v>1</v>
      </c>
    </row>
    <row r="683" spans="1:4" x14ac:dyDescent="0.25">
      <c r="A683" t="s">
        <v>1651</v>
      </c>
      <c r="B683" t="s">
        <v>1652</v>
      </c>
      <c r="C683" t="s">
        <v>37</v>
      </c>
      <c r="D683" t="b">
        <v>1</v>
      </c>
    </row>
    <row r="684" spans="1:4" x14ac:dyDescent="0.25">
      <c r="A684" t="s">
        <v>1653</v>
      </c>
      <c r="B684" t="s">
        <v>1654</v>
      </c>
      <c r="C684" t="s">
        <v>37</v>
      </c>
      <c r="D684" t="b">
        <v>1</v>
      </c>
    </row>
    <row r="685" spans="1:4" x14ac:dyDescent="0.25">
      <c r="A685" t="s">
        <v>1655</v>
      </c>
      <c r="B685" t="s">
        <v>1656</v>
      </c>
      <c r="C685" t="s">
        <v>37</v>
      </c>
      <c r="D685" t="b">
        <v>1</v>
      </c>
    </row>
    <row r="686" spans="1:4" x14ac:dyDescent="0.25">
      <c r="A686" t="s">
        <v>1657</v>
      </c>
      <c r="B686" t="s">
        <v>1658</v>
      </c>
      <c r="C686" t="s">
        <v>37</v>
      </c>
      <c r="D686" t="b">
        <v>1</v>
      </c>
    </row>
    <row r="687" spans="1:4" x14ac:dyDescent="0.25">
      <c r="A687" t="s">
        <v>1659</v>
      </c>
      <c r="B687" t="s">
        <v>1660</v>
      </c>
      <c r="C687" t="s">
        <v>37</v>
      </c>
      <c r="D687" t="b">
        <v>1</v>
      </c>
    </row>
    <row r="688" spans="1:4" x14ac:dyDescent="0.25">
      <c r="A688" t="s">
        <v>1661</v>
      </c>
      <c r="B688" t="s">
        <v>1662</v>
      </c>
      <c r="C688" t="s">
        <v>37</v>
      </c>
      <c r="D688" t="b">
        <v>1</v>
      </c>
    </row>
    <row r="689" spans="1:4" x14ac:dyDescent="0.25">
      <c r="A689" t="s">
        <v>1663</v>
      </c>
      <c r="B689" t="s">
        <v>1664</v>
      </c>
      <c r="C689" t="s">
        <v>50</v>
      </c>
      <c r="D689" t="b">
        <v>1</v>
      </c>
    </row>
    <row r="690" spans="1:4" x14ac:dyDescent="0.25">
      <c r="A690" t="s">
        <v>1665</v>
      </c>
      <c r="B690" t="s">
        <v>1666</v>
      </c>
      <c r="C690" t="s">
        <v>37</v>
      </c>
      <c r="D690" t="b">
        <v>1</v>
      </c>
    </row>
    <row r="691" spans="1:4" x14ac:dyDescent="0.25">
      <c r="A691" t="s">
        <v>1667</v>
      </c>
      <c r="B691" t="s">
        <v>1668</v>
      </c>
      <c r="C691" t="s">
        <v>33</v>
      </c>
      <c r="D691" t="b">
        <v>1</v>
      </c>
    </row>
    <row r="692" spans="1:4" x14ac:dyDescent="0.25">
      <c r="A692" t="s">
        <v>1669</v>
      </c>
      <c r="B692" t="s">
        <v>1670</v>
      </c>
      <c r="C692" t="s">
        <v>37</v>
      </c>
      <c r="D692" t="b">
        <v>1</v>
      </c>
    </row>
    <row r="693" spans="1:4" x14ac:dyDescent="0.25">
      <c r="A693" t="s">
        <v>1671</v>
      </c>
      <c r="B693" t="s">
        <v>1672</v>
      </c>
      <c r="C693" t="s">
        <v>37</v>
      </c>
      <c r="D693" t="b">
        <v>1</v>
      </c>
    </row>
    <row r="694" spans="1:4" x14ac:dyDescent="0.25">
      <c r="A694" t="s">
        <v>1673</v>
      </c>
      <c r="B694" t="s">
        <v>241</v>
      </c>
      <c r="C694" t="s">
        <v>33</v>
      </c>
      <c r="D694" t="b">
        <v>1</v>
      </c>
    </row>
    <row r="695" spans="1:4" x14ac:dyDescent="0.25">
      <c r="A695" t="s">
        <v>1674</v>
      </c>
      <c r="B695" t="s">
        <v>1675</v>
      </c>
      <c r="C695" t="s">
        <v>37</v>
      </c>
      <c r="D695" t="b">
        <v>1</v>
      </c>
    </row>
    <row r="696" spans="1:4" x14ac:dyDescent="0.25">
      <c r="A696" t="s">
        <v>1676</v>
      </c>
      <c r="B696" t="s">
        <v>1677</v>
      </c>
      <c r="C696" t="s">
        <v>33</v>
      </c>
      <c r="D696" t="b">
        <v>1</v>
      </c>
    </row>
    <row r="697" spans="1:4" x14ac:dyDescent="0.25">
      <c r="A697" t="s">
        <v>1678</v>
      </c>
      <c r="B697" t="s">
        <v>1679</v>
      </c>
      <c r="C697" t="s">
        <v>33</v>
      </c>
      <c r="D697" t="b">
        <v>1</v>
      </c>
    </row>
    <row r="698" spans="1:4" x14ac:dyDescent="0.25">
      <c r="A698" t="s">
        <v>1680</v>
      </c>
      <c r="B698" t="s">
        <v>1681</v>
      </c>
      <c r="C698" t="s">
        <v>33</v>
      </c>
      <c r="D698" t="b">
        <v>1</v>
      </c>
    </row>
    <row r="699" spans="1:4" x14ac:dyDescent="0.25">
      <c r="A699" t="s">
        <v>1682</v>
      </c>
      <c r="B699" t="s">
        <v>1683</v>
      </c>
      <c r="C699" t="s">
        <v>33</v>
      </c>
      <c r="D699" t="b">
        <v>1</v>
      </c>
    </row>
    <row r="700" spans="1:4" x14ac:dyDescent="0.25">
      <c r="A700" t="s">
        <v>1684</v>
      </c>
      <c r="B700" t="s">
        <v>1685</v>
      </c>
      <c r="C700" t="s">
        <v>33</v>
      </c>
      <c r="D700" t="b">
        <v>1</v>
      </c>
    </row>
    <row r="701" spans="1:4" x14ac:dyDescent="0.25">
      <c r="A701" t="s">
        <v>1686</v>
      </c>
      <c r="B701" t="s">
        <v>1687</v>
      </c>
      <c r="C701" t="s">
        <v>33</v>
      </c>
      <c r="D701" t="b">
        <v>1</v>
      </c>
    </row>
    <row r="702" spans="1:4" x14ac:dyDescent="0.25">
      <c r="A702" t="s">
        <v>1688</v>
      </c>
      <c r="B702" t="s">
        <v>1689</v>
      </c>
      <c r="C702" t="s">
        <v>33</v>
      </c>
      <c r="D702" t="b">
        <v>1</v>
      </c>
    </row>
    <row r="703" spans="1:4" x14ac:dyDescent="0.25">
      <c r="A703" t="s">
        <v>1690</v>
      </c>
      <c r="B703" t="s">
        <v>1691</v>
      </c>
      <c r="C703" t="s">
        <v>33</v>
      </c>
      <c r="D703" t="b">
        <v>1</v>
      </c>
    </row>
    <row r="704" spans="1:4" x14ac:dyDescent="0.25">
      <c r="A704" t="s">
        <v>1692</v>
      </c>
      <c r="B704" t="s">
        <v>1693</v>
      </c>
      <c r="C704" t="s">
        <v>33</v>
      </c>
      <c r="D704" t="b">
        <v>1</v>
      </c>
    </row>
    <row r="705" spans="1:4" x14ac:dyDescent="0.25">
      <c r="A705" t="s">
        <v>1694</v>
      </c>
      <c r="B705" t="s">
        <v>1695</v>
      </c>
      <c r="C705" t="s">
        <v>37</v>
      </c>
      <c r="D705" t="b">
        <v>1</v>
      </c>
    </row>
    <row r="706" spans="1:4" x14ac:dyDescent="0.25">
      <c r="A706" t="s">
        <v>1696</v>
      </c>
      <c r="B706" t="s">
        <v>1697</v>
      </c>
      <c r="C706" t="s">
        <v>37</v>
      </c>
      <c r="D706" t="b">
        <v>1</v>
      </c>
    </row>
    <row r="707" spans="1:4" x14ac:dyDescent="0.25">
      <c r="A707" t="s">
        <v>1698</v>
      </c>
      <c r="B707" t="s">
        <v>1699</v>
      </c>
      <c r="C707" t="s">
        <v>50</v>
      </c>
      <c r="D707" t="b">
        <v>1</v>
      </c>
    </row>
    <row r="708" spans="1:4" x14ac:dyDescent="0.25">
      <c r="A708" t="s">
        <v>1700</v>
      </c>
      <c r="B708" t="s">
        <v>1701</v>
      </c>
      <c r="C708" t="s">
        <v>33</v>
      </c>
      <c r="D708" t="b">
        <v>1</v>
      </c>
    </row>
    <row r="709" spans="1:4" x14ac:dyDescent="0.25">
      <c r="A709" t="s">
        <v>1702</v>
      </c>
      <c r="B709" t="s">
        <v>1703</v>
      </c>
      <c r="C709" t="s">
        <v>33</v>
      </c>
      <c r="D709" t="b">
        <v>1</v>
      </c>
    </row>
    <row r="710" spans="1:4" x14ac:dyDescent="0.25">
      <c r="A710" t="s">
        <v>1704</v>
      </c>
      <c r="B710" t="s">
        <v>1705</v>
      </c>
      <c r="C710" t="s">
        <v>33</v>
      </c>
      <c r="D710" t="b">
        <v>1</v>
      </c>
    </row>
    <row r="711" spans="1:4" x14ac:dyDescent="0.25">
      <c r="A711" t="s">
        <v>1706</v>
      </c>
      <c r="B711" t="s">
        <v>1707</v>
      </c>
      <c r="C711" t="s">
        <v>33</v>
      </c>
      <c r="D711" t="b">
        <v>1</v>
      </c>
    </row>
    <row r="712" spans="1:4" x14ac:dyDescent="0.25">
      <c r="A712" t="s">
        <v>1708</v>
      </c>
      <c r="B712" t="s">
        <v>1709</v>
      </c>
      <c r="C712" t="s">
        <v>33</v>
      </c>
      <c r="D712" t="b">
        <v>1</v>
      </c>
    </row>
    <row r="713" spans="1:4" x14ac:dyDescent="0.25">
      <c r="A713" t="s">
        <v>1710</v>
      </c>
      <c r="B713" t="s">
        <v>1711</v>
      </c>
      <c r="C713" t="s">
        <v>50</v>
      </c>
      <c r="D713" t="b">
        <v>1</v>
      </c>
    </row>
    <row r="714" spans="1:4" x14ac:dyDescent="0.25">
      <c r="A714" t="s">
        <v>1712</v>
      </c>
      <c r="B714" t="s">
        <v>1713</v>
      </c>
      <c r="C714" t="s">
        <v>37</v>
      </c>
      <c r="D714" t="b">
        <v>1</v>
      </c>
    </row>
    <row r="715" spans="1:4" x14ac:dyDescent="0.25">
      <c r="A715" t="s">
        <v>1714</v>
      </c>
      <c r="B715" t="s">
        <v>1715</v>
      </c>
      <c r="C715" t="s">
        <v>33</v>
      </c>
      <c r="D715" t="b">
        <v>1</v>
      </c>
    </row>
    <row r="716" spans="1:4" x14ac:dyDescent="0.25">
      <c r="A716" t="s">
        <v>1716</v>
      </c>
      <c r="B716" t="s">
        <v>1717</v>
      </c>
      <c r="C716" t="s">
        <v>33</v>
      </c>
      <c r="D716" t="b">
        <v>1</v>
      </c>
    </row>
    <row r="717" spans="1:4" x14ac:dyDescent="0.25">
      <c r="A717" t="s">
        <v>1718</v>
      </c>
      <c r="B717" t="s">
        <v>1719</v>
      </c>
      <c r="C717" t="s">
        <v>37</v>
      </c>
      <c r="D717" t="b">
        <v>1</v>
      </c>
    </row>
    <row r="718" spans="1:4" x14ac:dyDescent="0.25">
      <c r="A718" t="s">
        <v>1720</v>
      </c>
      <c r="B718" t="s">
        <v>1721</v>
      </c>
      <c r="C718" t="s">
        <v>33</v>
      </c>
      <c r="D718" t="b">
        <v>1</v>
      </c>
    </row>
    <row r="719" spans="1:4" x14ac:dyDescent="0.25">
      <c r="A719" t="s">
        <v>1722</v>
      </c>
      <c r="B719" t="s">
        <v>1723</v>
      </c>
      <c r="C719" t="s">
        <v>33</v>
      </c>
      <c r="D719" t="b">
        <v>1</v>
      </c>
    </row>
    <row r="720" spans="1:4" x14ac:dyDescent="0.25">
      <c r="A720" t="s">
        <v>1724</v>
      </c>
      <c r="B720" t="s">
        <v>1725</v>
      </c>
      <c r="C720" t="s">
        <v>33</v>
      </c>
      <c r="D720" t="b">
        <v>1</v>
      </c>
    </row>
    <row r="721" spans="1:4" x14ac:dyDescent="0.25">
      <c r="A721" t="s">
        <v>1726</v>
      </c>
      <c r="B721" t="s">
        <v>1727</v>
      </c>
      <c r="C721" t="s">
        <v>33</v>
      </c>
      <c r="D721" t="b">
        <v>1</v>
      </c>
    </row>
    <row r="722" spans="1:4" x14ac:dyDescent="0.25">
      <c r="A722" t="s">
        <v>1728</v>
      </c>
      <c r="B722" t="s">
        <v>1729</v>
      </c>
      <c r="C722" t="s">
        <v>37</v>
      </c>
      <c r="D722" t="b">
        <v>1</v>
      </c>
    </row>
    <row r="723" spans="1:4" x14ac:dyDescent="0.25">
      <c r="A723" t="s">
        <v>1730</v>
      </c>
      <c r="B723" t="s">
        <v>1731</v>
      </c>
      <c r="C723" t="s">
        <v>37</v>
      </c>
      <c r="D723" t="b">
        <v>1</v>
      </c>
    </row>
    <row r="724" spans="1:4" x14ac:dyDescent="0.25">
      <c r="A724" t="s">
        <v>1732</v>
      </c>
      <c r="B724" t="s">
        <v>1733</v>
      </c>
      <c r="C724" t="s">
        <v>33</v>
      </c>
      <c r="D724" t="b">
        <v>1</v>
      </c>
    </row>
    <row r="725" spans="1:4" x14ac:dyDescent="0.25">
      <c r="A725" t="s">
        <v>1734</v>
      </c>
      <c r="B725" t="s">
        <v>1735</v>
      </c>
      <c r="C725" t="s">
        <v>33</v>
      </c>
      <c r="D725" t="b">
        <v>1</v>
      </c>
    </row>
    <row r="726" spans="1:4" x14ac:dyDescent="0.25">
      <c r="A726" t="s">
        <v>1736</v>
      </c>
      <c r="B726" t="s">
        <v>1737</v>
      </c>
      <c r="C726" t="s">
        <v>37</v>
      </c>
      <c r="D726" t="b">
        <v>1</v>
      </c>
    </row>
    <row r="727" spans="1:4" x14ac:dyDescent="0.25">
      <c r="A727" t="s">
        <v>1738</v>
      </c>
      <c r="B727" t="s">
        <v>1739</v>
      </c>
      <c r="C727" t="s">
        <v>37</v>
      </c>
      <c r="D727" t="b">
        <v>1</v>
      </c>
    </row>
    <row r="728" spans="1:4" x14ac:dyDescent="0.25">
      <c r="A728" t="s">
        <v>1740</v>
      </c>
      <c r="B728" t="s">
        <v>1741</v>
      </c>
      <c r="C728" t="s">
        <v>33</v>
      </c>
      <c r="D728" t="b">
        <v>1</v>
      </c>
    </row>
    <row r="729" spans="1:4" x14ac:dyDescent="0.25">
      <c r="A729" t="s">
        <v>1742</v>
      </c>
      <c r="B729" t="s">
        <v>1743</v>
      </c>
      <c r="C729" t="s">
        <v>33</v>
      </c>
      <c r="D729" t="b">
        <v>1</v>
      </c>
    </row>
    <row r="730" spans="1:4" x14ac:dyDescent="0.25">
      <c r="A730" t="s">
        <v>1744</v>
      </c>
      <c r="B730" t="s">
        <v>1745</v>
      </c>
      <c r="C730" t="s">
        <v>33</v>
      </c>
      <c r="D730" t="b">
        <v>1</v>
      </c>
    </row>
    <row r="731" spans="1:4" x14ac:dyDescent="0.25">
      <c r="A731" t="s">
        <v>1746</v>
      </c>
      <c r="B731" t="s">
        <v>1747</v>
      </c>
      <c r="C731" t="s">
        <v>33</v>
      </c>
      <c r="D731" t="b">
        <v>1</v>
      </c>
    </row>
    <row r="732" spans="1:4" x14ac:dyDescent="0.25">
      <c r="A732" t="s">
        <v>1748</v>
      </c>
      <c r="B732" t="s">
        <v>1749</v>
      </c>
      <c r="C732" t="s">
        <v>33</v>
      </c>
      <c r="D732" t="b">
        <v>1</v>
      </c>
    </row>
    <row r="733" spans="1:4" x14ac:dyDescent="0.25">
      <c r="A733" t="s">
        <v>1750</v>
      </c>
      <c r="B733" t="s">
        <v>1751</v>
      </c>
      <c r="C733" t="s">
        <v>33</v>
      </c>
      <c r="D733" t="b">
        <v>1</v>
      </c>
    </row>
    <row r="734" spans="1:4" x14ac:dyDescent="0.25">
      <c r="A734" t="s">
        <v>1752</v>
      </c>
      <c r="B734" t="s">
        <v>1753</v>
      </c>
      <c r="C734" t="s">
        <v>33</v>
      </c>
      <c r="D734" t="b">
        <v>1</v>
      </c>
    </row>
    <row r="735" spans="1:4" x14ac:dyDescent="0.25">
      <c r="A735" t="s">
        <v>1754</v>
      </c>
      <c r="B735" t="s">
        <v>1755</v>
      </c>
      <c r="C735" t="s">
        <v>1756</v>
      </c>
      <c r="D735" t="b">
        <v>1</v>
      </c>
    </row>
    <row r="736" spans="1:4" x14ac:dyDescent="0.25">
      <c r="A736" t="s">
        <v>1757</v>
      </c>
      <c r="B736" t="s">
        <v>1758</v>
      </c>
      <c r="C736" t="s">
        <v>33</v>
      </c>
      <c r="D736" t="b">
        <v>1</v>
      </c>
    </row>
    <row r="737" spans="1:4" x14ac:dyDescent="0.25">
      <c r="A737" t="s">
        <v>1759</v>
      </c>
      <c r="B737" t="s">
        <v>1760</v>
      </c>
      <c r="C737" t="s">
        <v>33</v>
      </c>
      <c r="D737" t="b">
        <v>1</v>
      </c>
    </row>
    <row r="738" spans="1:4" x14ac:dyDescent="0.25">
      <c r="A738" t="s">
        <v>1761</v>
      </c>
      <c r="B738" t="s">
        <v>1762</v>
      </c>
      <c r="C738" t="s">
        <v>33</v>
      </c>
      <c r="D738" t="b">
        <v>1</v>
      </c>
    </row>
    <row r="739" spans="1:4" x14ac:dyDescent="0.25">
      <c r="A739" t="s">
        <v>1763</v>
      </c>
      <c r="B739" t="s">
        <v>1764</v>
      </c>
      <c r="C739" t="s">
        <v>1756</v>
      </c>
      <c r="D739" t="b">
        <v>1</v>
      </c>
    </row>
    <row r="740" spans="1:4" x14ac:dyDescent="0.25">
      <c r="A740" t="s">
        <v>1765</v>
      </c>
      <c r="B740" t="s">
        <v>1766</v>
      </c>
      <c r="C740" t="s">
        <v>1756</v>
      </c>
      <c r="D740" t="b">
        <v>1</v>
      </c>
    </row>
    <row r="741" spans="1:4" x14ac:dyDescent="0.25">
      <c r="A741" t="s">
        <v>1767</v>
      </c>
      <c r="B741" t="s">
        <v>1768</v>
      </c>
      <c r="C741" t="s">
        <v>37</v>
      </c>
      <c r="D741" t="b">
        <v>1</v>
      </c>
    </row>
    <row r="742" spans="1:4" x14ac:dyDescent="0.25">
      <c r="A742" t="s">
        <v>1769</v>
      </c>
      <c r="B742" t="s">
        <v>1770</v>
      </c>
      <c r="C742" t="s">
        <v>37</v>
      </c>
      <c r="D742" t="b">
        <v>1</v>
      </c>
    </row>
    <row r="743" spans="1:4" x14ac:dyDescent="0.25">
      <c r="A743" t="s">
        <v>1771</v>
      </c>
      <c r="B743" t="s">
        <v>1772</v>
      </c>
      <c r="C743" t="s">
        <v>37</v>
      </c>
      <c r="D743" t="b">
        <v>1</v>
      </c>
    </row>
    <row r="744" spans="1:4" x14ac:dyDescent="0.25">
      <c r="A744" t="s">
        <v>1773</v>
      </c>
      <c r="B744" t="s">
        <v>1774</v>
      </c>
      <c r="C744" t="s">
        <v>33</v>
      </c>
      <c r="D744" t="b">
        <v>1</v>
      </c>
    </row>
    <row r="745" spans="1:4" x14ac:dyDescent="0.25">
      <c r="A745" t="s">
        <v>1775</v>
      </c>
      <c r="B745" t="s">
        <v>1776</v>
      </c>
      <c r="C745" t="s">
        <v>1756</v>
      </c>
      <c r="D745" t="b">
        <v>1</v>
      </c>
    </row>
    <row r="746" spans="1:4" x14ac:dyDescent="0.25">
      <c r="A746" t="s">
        <v>1777</v>
      </c>
      <c r="B746" t="s">
        <v>1778</v>
      </c>
      <c r="C746" t="s">
        <v>1756</v>
      </c>
      <c r="D746" t="b">
        <v>1</v>
      </c>
    </row>
    <row r="747" spans="1:4" x14ac:dyDescent="0.25">
      <c r="A747" t="s">
        <v>1779</v>
      </c>
      <c r="B747" t="s">
        <v>1780</v>
      </c>
      <c r="C747" t="s">
        <v>33</v>
      </c>
      <c r="D747" t="b">
        <v>1</v>
      </c>
    </row>
    <row r="748" spans="1:4" x14ac:dyDescent="0.25">
      <c r="A748" t="s">
        <v>1781</v>
      </c>
      <c r="B748" t="s">
        <v>1782</v>
      </c>
      <c r="C748" t="s">
        <v>33</v>
      </c>
      <c r="D748" t="b">
        <v>1</v>
      </c>
    </row>
    <row r="749" spans="1:4" x14ac:dyDescent="0.25">
      <c r="A749" t="s">
        <v>1783</v>
      </c>
      <c r="B749" t="s">
        <v>1784</v>
      </c>
      <c r="C749" t="s">
        <v>33</v>
      </c>
      <c r="D749" t="b">
        <v>1</v>
      </c>
    </row>
    <row r="750" spans="1:4" x14ac:dyDescent="0.25">
      <c r="A750" t="s">
        <v>1785</v>
      </c>
      <c r="B750" t="s">
        <v>1786</v>
      </c>
      <c r="C750" t="s">
        <v>33</v>
      </c>
      <c r="D750" t="b">
        <v>1</v>
      </c>
    </row>
    <row r="751" spans="1:4" x14ac:dyDescent="0.25">
      <c r="A751" t="s">
        <v>1787</v>
      </c>
      <c r="B751" t="s">
        <v>1788</v>
      </c>
      <c r="C751" t="s">
        <v>33</v>
      </c>
      <c r="D751" t="b">
        <v>1</v>
      </c>
    </row>
    <row r="752" spans="1:4" x14ac:dyDescent="0.25">
      <c r="A752" t="s">
        <v>1789</v>
      </c>
      <c r="B752" t="s">
        <v>1790</v>
      </c>
      <c r="C752" t="s">
        <v>33</v>
      </c>
      <c r="D752" t="b">
        <v>1</v>
      </c>
    </row>
    <row r="753" spans="1:4" x14ac:dyDescent="0.25">
      <c r="A753" t="s">
        <v>1791</v>
      </c>
      <c r="B753" t="s">
        <v>1792</v>
      </c>
      <c r="C753" t="s">
        <v>33</v>
      </c>
      <c r="D753" t="b">
        <v>1</v>
      </c>
    </row>
    <row r="754" spans="1:4" x14ac:dyDescent="0.25">
      <c r="A754" t="s">
        <v>1793</v>
      </c>
      <c r="B754" t="s">
        <v>1794</v>
      </c>
      <c r="C754" t="s">
        <v>33</v>
      </c>
      <c r="D754" t="b">
        <v>1</v>
      </c>
    </row>
    <row r="755" spans="1:4" x14ac:dyDescent="0.25">
      <c r="A755" t="s">
        <v>1795</v>
      </c>
      <c r="B755" t="s">
        <v>1796</v>
      </c>
      <c r="C755" t="s">
        <v>33</v>
      </c>
      <c r="D755" t="b">
        <v>1</v>
      </c>
    </row>
    <row r="756" spans="1:4" x14ac:dyDescent="0.25">
      <c r="A756" t="s">
        <v>1797</v>
      </c>
      <c r="B756" t="s">
        <v>1798</v>
      </c>
      <c r="C756" t="s">
        <v>37</v>
      </c>
      <c r="D756" t="b">
        <v>1</v>
      </c>
    </row>
    <row r="757" spans="1:4" x14ac:dyDescent="0.25">
      <c r="A757" t="s">
        <v>1799</v>
      </c>
      <c r="B757" t="s">
        <v>1800</v>
      </c>
      <c r="C757" t="s">
        <v>37</v>
      </c>
      <c r="D757" t="b">
        <v>1</v>
      </c>
    </row>
    <row r="758" spans="1:4" x14ac:dyDescent="0.25">
      <c r="A758" t="s">
        <v>1801</v>
      </c>
      <c r="B758" t="s">
        <v>1802</v>
      </c>
      <c r="C758" t="s">
        <v>33</v>
      </c>
      <c r="D758" t="b">
        <v>1</v>
      </c>
    </row>
    <row r="759" spans="1:4" x14ac:dyDescent="0.25">
      <c r="A759" t="s">
        <v>1803</v>
      </c>
      <c r="B759" t="s">
        <v>1804</v>
      </c>
      <c r="C759" t="s">
        <v>37</v>
      </c>
      <c r="D759" t="b">
        <v>1</v>
      </c>
    </row>
    <row r="760" spans="1:4" x14ac:dyDescent="0.25">
      <c r="A760" t="s">
        <v>1805</v>
      </c>
      <c r="B760" t="s">
        <v>1806</v>
      </c>
      <c r="C760" t="s">
        <v>1756</v>
      </c>
      <c r="D760" t="b">
        <v>1</v>
      </c>
    </row>
    <row r="761" spans="1:4" x14ac:dyDescent="0.25">
      <c r="A761" t="s">
        <v>1807</v>
      </c>
      <c r="B761" t="s">
        <v>1808</v>
      </c>
      <c r="C761" t="s">
        <v>50</v>
      </c>
      <c r="D761" t="b">
        <v>1</v>
      </c>
    </row>
    <row r="762" spans="1:4" x14ac:dyDescent="0.25">
      <c r="A762" t="s">
        <v>1809</v>
      </c>
      <c r="B762" t="s">
        <v>1810</v>
      </c>
      <c r="C762" t="s">
        <v>33</v>
      </c>
      <c r="D762" t="b">
        <v>1</v>
      </c>
    </row>
    <row r="763" spans="1:4" x14ac:dyDescent="0.25">
      <c r="A763" t="s">
        <v>1811</v>
      </c>
      <c r="B763" t="s">
        <v>1812</v>
      </c>
      <c r="C763" t="s">
        <v>33</v>
      </c>
      <c r="D763" t="b">
        <v>1</v>
      </c>
    </row>
    <row r="764" spans="1:4" x14ac:dyDescent="0.25">
      <c r="A764" t="s">
        <v>1813</v>
      </c>
      <c r="B764" t="s">
        <v>1814</v>
      </c>
      <c r="C764" t="s">
        <v>37</v>
      </c>
      <c r="D764" t="b">
        <v>1</v>
      </c>
    </row>
    <row r="765" spans="1:4" x14ac:dyDescent="0.25">
      <c r="A765" t="s">
        <v>1815</v>
      </c>
      <c r="B765" t="s">
        <v>1816</v>
      </c>
      <c r="C765" t="s">
        <v>33</v>
      </c>
      <c r="D765" t="b">
        <v>1</v>
      </c>
    </row>
    <row r="766" spans="1:4" x14ac:dyDescent="0.25">
      <c r="A766" t="s">
        <v>1817</v>
      </c>
      <c r="B766" t="s">
        <v>1818</v>
      </c>
      <c r="C766" t="s">
        <v>33</v>
      </c>
      <c r="D766" t="b">
        <v>1</v>
      </c>
    </row>
    <row r="767" spans="1:4" x14ac:dyDescent="0.25">
      <c r="A767" t="s">
        <v>1819</v>
      </c>
      <c r="B767" t="s">
        <v>1820</v>
      </c>
      <c r="C767" t="s">
        <v>33</v>
      </c>
      <c r="D767" t="b">
        <v>1</v>
      </c>
    </row>
    <row r="768" spans="1:4" x14ac:dyDescent="0.25">
      <c r="A768" t="s">
        <v>1821</v>
      </c>
      <c r="B768" t="s">
        <v>1822</v>
      </c>
      <c r="C768" t="s">
        <v>99</v>
      </c>
      <c r="D768" t="b">
        <v>1</v>
      </c>
    </row>
    <row r="769" spans="1:4" x14ac:dyDescent="0.25">
      <c r="A769" t="s">
        <v>1823</v>
      </c>
      <c r="B769" t="s">
        <v>1824</v>
      </c>
      <c r="C769" t="s">
        <v>33</v>
      </c>
      <c r="D769" t="b">
        <v>1</v>
      </c>
    </row>
    <row r="770" spans="1:4" x14ac:dyDescent="0.25">
      <c r="A770" t="s">
        <v>1825</v>
      </c>
      <c r="B770" t="s">
        <v>1826</v>
      </c>
      <c r="C770" t="s">
        <v>37</v>
      </c>
      <c r="D770" t="b">
        <v>1</v>
      </c>
    </row>
    <row r="771" spans="1:4" x14ac:dyDescent="0.25">
      <c r="A771" t="s">
        <v>1827</v>
      </c>
      <c r="B771" t="s">
        <v>1828</v>
      </c>
      <c r="C771" t="s">
        <v>37</v>
      </c>
      <c r="D771" t="b">
        <v>1</v>
      </c>
    </row>
    <row r="772" spans="1:4" x14ac:dyDescent="0.25">
      <c r="A772" t="s">
        <v>1829</v>
      </c>
      <c r="B772" t="s">
        <v>1830</v>
      </c>
      <c r="C772" t="s">
        <v>37</v>
      </c>
      <c r="D772" t="b">
        <v>1</v>
      </c>
    </row>
    <row r="773" spans="1:4" x14ac:dyDescent="0.25">
      <c r="A773" t="s">
        <v>1831</v>
      </c>
      <c r="B773" t="s">
        <v>1832</v>
      </c>
      <c r="C773" t="s">
        <v>37</v>
      </c>
      <c r="D773" t="b">
        <v>1</v>
      </c>
    </row>
    <row r="774" spans="1:4" x14ac:dyDescent="0.25">
      <c r="A774" t="s">
        <v>1833</v>
      </c>
      <c r="B774" t="s">
        <v>1834</v>
      </c>
      <c r="C774" t="s">
        <v>33</v>
      </c>
      <c r="D774" t="b">
        <v>1</v>
      </c>
    </row>
    <row r="775" spans="1:4" x14ac:dyDescent="0.25">
      <c r="A775" t="s">
        <v>1835</v>
      </c>
      <c r="B775" t="s">
        <v>1836</v>
      </c>
      <c r="C775" t="s">
        <v>33</v>
      </c>
      <c r="D775" t="b">
        <v>1</v>
      </c>
    </row>
    <row r="776" spans="1:4" x14ac:dyDescent="0.25">
      <c r="A776" t="s">
        <v>1837</v>
      </c>
      <c r="B776" t="s">
        <v>1838</v>
      </c>
      <c r="C776" t="s">
        <v>33</v>
      </c>
      <c r="D776" t="b">
        <v>1</v>
      </c>
    </row>
    <row r="777" spans="1:4" x14ac:dyDescent="0.25">
      <c r="A777" t="s">
        <v>1839</v>
      </c>
      <c r="B777" t="s">
        <v>1840</v>
      </c>
      <c r="C777" t="s">
        <v>33</v>
      </c>
      <c r="D777" t="b">
        <v>1</v>
      </c>
    </row>
    <row r="778" spans="1:4" x14ac:dyDescent="0.25">
      <c r="A778" t="s">
        <v>1841</v>
      </c>
      <c r="B778" t="s">
        <v>1842</v>
      </c>
      <c r="C778" t="s">
        <v>33</v>
      </c>
      <c r="D778" t="b">
        <v>1</v>
      </c>
    </row>
    <row r="779" spans="1:4" x14ac:dyDescent="0.25">
      <c r="A779" t="s">
        <v>1843</v>
      </c>
      <c r="B779" t="s">
        <v>1844</v>
      </c>
      <c r="C779" t="s">
        <v>33</v>
      </c>
      <c r="D779" t="b">
        <v>1</v>
      </c>
    </row>
    <row r="780" spans="1:4" x14ac:dyDescent="0.25">
      <c r="A780" t="s">
        <v>1845</v>
      </c>
      <c r="B780" t="s">
        <v>1846</v>
      </c>
      <c r="C780" t="s">
        <v>33</v>
      </c>
      <c r="D780" t="b">
        <v>1</v>
      </c>
    </row>
    <row r="781" spans="1:4" x14ac:dyDescent="0.25">
      <c r="A781" t="s">
        <v>1847</v>
      </c>
      <c r="B781" t="s">
        <v>1848</v>
      </c>
      <c r="C781" t="s">
        <v>33</v>
      </c>
      <c r="D781" t="b">
        <v>1</v>
      </c>
    </row>
    <row r="782" spans="1:4" x14ac:dyDescent="0.25">
      <c r="A782" t="s">
        <v>1849</v>
      </c>
      <c r="B782" t="s">
        <v>1850</v>
      </c>
      <c r="C782" t="s">
        <v>33</v>
      </c>
      <c r="D782" t="b">
        <v>1</v>
      </c>
    </row>
    <row r="783" spans="1:4" x14ac:dyDescent="0.25">
      <c r="A783" t="s">
        <v>1851</v>
      </c>
      <c r="B783" t="s">
        <v>1852</v>
      </c>
      <c r="C783" t="s">
        <v>33</v>
      </c>
      <c r="D783" t="b">
        <v>1</v>
      </c>
    </row>
    <row r="784" spans="1:4" x14ac:dyDescent="0.25">
      <c r="A784" t="s">
        <v>1853</v>
      </c>
      <c r="B784" t="s">
        <v>1854</v>
      </c>
      <c r="C784" t="s">
        <v>33</v>
      </c>
      <c r="D784" t="b">
        <v>1</v>
      </c>
    </row>
    <row r="785" spans="1:4" x14ac:dyDescent="0.25">
      <c r="A785" t="s">
        <v>1855</v>
      </c>
      <c r="B785" t="s">
        <v>1856</v>
      </c>
      <c r="C785" t="s">
        <v>33</v>
      </c>
      <c r="D785" t="b">
        <v>1</v>
      </c>
    </row>
    <row r="786" spans="1:4" x14ac:dyDescent="0.25">
      <c r="A786" t="s">
        <v>1857</v>
      </c>
      <c r="B786" t="s">
        <v>1858</v>
      </c>
      <c r="C786" t="s">
        <v>33</v>
      </c>
      <c r="D786" t="b">
        <v>1</v>
      </c>
    </row>
    <row r="787" spans="1:4" x14ac:dyDescent="0.25">
      <c r="A787" t="s">
        <v>1859</v>
      </c>
      <c r="B787" t="s">
        <v>1860</v>
      </c>
      <c r="C787" t="s">
        <v>37</v>
      </c>
      <c r="D787" t="b">
        <v>1</v>
      </c>
    </row>
    <row r="788" spans="1:4" x14ac:dyDescent="0.25">
      <c r="A788" t="s">
        <v>1861</v>
      </c>
      <c r="B788" t="s">
        <v>1862</v>
      </c>
      <c r="C788" t="s">
        <v>33</v>
      </c>
      <c r="D788" t="b">
        <v>1</v>
      </c>
    </row>
    <row r="789" spans="1:4" x14ac:dyDescent="0.25">
      <c r="A789" t="s">
        <v>1863</v>
      </c>
      <c r="B789" t="s">
        <v>1864</v>
      </c>
      <c r="C789" t="s">
        <v>33</v>
      </c>
      <c r="D789" t="b">
        <v>1</v>
      </c>
    </row>
    <row r="790" spans="1:4" x14ac:dyDescent="0.25">
      <c r="A790" t="s">
        <v>1865</v>
      </c>
      <c r="B790" t="s">
        <v>1866</v>
      </c>
      <c r="C790" t="s">
        <v>33</v>
      </c>
      <c r="D790" t="b">
        <v>1</v>
      </c>
    </row>
    <row r="791" spans="1:4" x14ac:dyDescent="0.25">
      <c r="A791" t="s">
        <v>1867</v>
      </c>
      <c r="B791" t="s">
        <v>1868</v>
      </c>
      <c r="C791" t="s">
        <v>37</v>
      </c>
      <c r="D791" t="b">
        <v>1</v>
      </c>
    </row>
    <row r="792" spans="1:4" x14ac:dyDescent="0.25">
      <c r="A792" t="s">
        <v>1869</v>
      </c>
      <c r="B792" t="s">
        <v>1870</v>
      </c>
      <c r="C792" t="s">
        <v>37</v>
      </c>
      <c r="D792" t="b">
        <v>1</v>
      </c>
    </row>
    <row r="793" spans="1:4" x14ac:dyDescent="0.25">
      <c r="A793" t="s">
        <v>1871</v>
      </c>
      <c r="B793" t="s">
        <v>1872</v>
      </c>
      <c r="C793" t="s">
        <v>37</v>
      </c>
      <c r="D793" t="b">
        <v>1</v>
      </c>
    </row>
    <row r="794" spans="1:4" x14ac:dyDescent="0.25">
      <c r="A794" t="s">
        <v>1873</v>
      </c>
      <c r="B794" t="s">
        <v>1874</v>
      </c>
      <c r="C794" t="s">
        <v>37</v>
      </c>
      <c r="D794" t="b">
        <v>1</v>
      </c>
    </row>
    <row r="795" spans="1:4" x14ac:dyDescent="0.25">
      <c r="A795" t="s">
        <v>1875</v>
      </c>
      <c r="B795" t="s">
        <v>1876</v>
      </c>
      <c r="C795" t="s">
        <v>33</v>
      </c>
      <c r="D795" t="b">
        <v>1</v>
      </c>
    </row>
    <row r="796" spans="1:4" x14ac:dyDescent="0.25">
      <c r="A796" t="s">
        <v>1877</v>
      </c>
      <c r="B796" t="s">
        <v>1878</v>
      </c>
      <c r="C796" t="s">
        <v>37</v>
      </c>
      <c r="D796" t="b">
        <v>1</v>
      </c>
    </row>
    <row r="797" spans="1:4" x14ac:dyDescent="0.25">
      <c r="A797" t="s">
        <v>1879</v>
      </c>
      <c r="B797" t="s">
        <v>1880</v>
      </c>
      <c r="C797" t="s">
        <v>37</v>
      </c>
      <c r="D797" t="b">
        <v>1</v>
      </c>
    </row>
    <row r="798" spans="1:4" x14ac:dyDescent="0.25">
      <c r="A798" t="s">
        <v>1881</v>
      </c>
      <c r="B798" t="s">
        <v>1882</v>
      </c>
      <c r="C798" t="s">
        <v>33</v>
      </c>
      <c r="D798" t="b">
        <v>1</v>
      </c>
    </row>
    <row r="799" spans="1:4" x14ac:dyDescent="0.25">
      <c r="A799" t="s">
        <v>1883</v>
      </c>
      <c r="B799" t="s">
        <v>1884</v>
      </c>
      <c r="C799" t="s">
        <v>33</v>
      </c>
      <c r="D799" t="b">
        <v>1</v>
      </c>
    </row>
    <row r="800" spans="1:4" x14ac:dyDescent="0.25">
      <c r="A800" t="s">
        <v>1885</v>
      </c>
      <c r="B800" t="s">
        <v>1886</v>
      </c>
      <c r="C800" t="s">
        <v>37</v>
      </c>
      <c r="D800" t="b">
        <v>1</v>
      </c>
    </row>
    <row r="801" spans="1:4" x14ac:dyDescent="0.25">
      <c r="A801" t="s">
        <v>1887</v>
      </c>
      <c r="B801" t="s">
        <v>1888</v>
      </c>
      <c r="C801" t="s">
        <v>33</v>
      </c>
      <c r="D801" t="b">
        <v>1</v>
      </c>
    </row>
    <row r="802" spans="1:4" x14ac:dyDescent="0.25">
      <c r="A802" t="s">
        <v>1889</v>
      </c>
      <c r="B802" t="s">
        <v>1890</v>
      </c>
      <c r="C802" t="s">
        <v>33</v>
      </c>
      <c r="D802" t="b">
        <v>1</v>
      </c>
    </row>
    <row r="803" spans="1:4" x14ac:dyDescent="0.25">
      <c r="A803" t="s">
        <v>1891</v>
      </c>
      <c r="B803" t="s">
        <v>1892</v>
      </c>
      <c r="C803" t="s">
        <v>33</v>
      </c>
      <c r="D803" t="b">
        <v>1</v>
      </c>
    </row>
    <row r="804" spans="1:4" x14ac:dyDescent="0.25">
      <c r="A804" t="s">
        <v>1893</v>
      </c>
      <c r="B804" t="s">
        <v>1894</v>
      </c>
      <c r="C804" t="s">
        <v>33</v>
      </c>
      <c r="D804" t="b">
        <v>1</v>
      </c>
    </row>
    <row r="805" spans="1:4" x14ac:dyDescent="0.25">
      <c r="A805" t="s">
        <v>1895</v>
      </c>
      <c r="B805" t="s">
        <v>1896</v>
      </c>
      <c r="C805" t="s">
        <v>33</v>
      </c>
      <c r="D805" t="b">
        <v>1</v>
      </c>
    </row>
    <row r="806" spans="1:4" x14ac:dyDescent="0.25">
      <c r="A806" t="s">
        <v>1897</v>
      </c>
      <c r="B806" t="s">
        <v>1898</v>
      </c>
      <c r="C806" t="s">
        <v>33</v>
      </c>
      <c r="D806" t="b">
        <v>1</v>
      </c>
    </row>
    <row r="807" spans="1:4" x14ac:dyDescent="0.25">
      <c r="A807" t="s">
        <v>1899</v>
      </c>
      <c r="B807" t="s">
        <v>1900</v>
      </c>
      <c r="C807" t="s">
        <v>33</v>
      </c>
      <c r="D807" t="b">
        <v>1</v>
      </c>
    </row>
    <row r="808" spans="1:4" x14ac:dyDescent="0.25">
      <c r="A808" t="s">
        <v>1901</v>
      </c>
      <c r="B808" t="s">
        <v>1902</v>
      </c>
      <c r="C808" t="s">
        <v>33</v>
      </c>
      <c r="D808" t="b">
        <v>1</v>
      </c>
    </row>
    <row r="809" spans="1:4" x14ac:dyDescent="0.25">
      <c r="A809" t="s">
        <v>1903</v>
      </c>
      <c r="B809" t="s">
        <v>1904</v>
      </c>
      <c r="C809" t="s">
        <v>33</v>
      </c>
      <c r="D809" t="b">
        <v>1</v>
      </c>
    </row>
    <row r="810" spans="1:4" x14ac:dyDescent="0.25">
      <c r="A810" t="s">
        <v>1905</v>
      </c>
      <c r="B810" t="s">
        <v>1906</v>
      </c>
      <c r="C810" t="s">
        <v>33</v>
      </c>
      <c r="D810" t="b">
        <v>1</v>
      </c>
    </row>
    <row r="811" spans="1:4" x14ac:dyDescent="0.25">
      <c r="A811" t="s">
        <v>1907</v>
      </c>
      <c r="B811" t="s">
        <v>1908</v>
      </c>
      <c r="C811" t="s">
        <v>33</v>
      </c>
      <c r="D811" t="b">
        <v>1</v>
      </c>
    </row>
    <row r="812" spans="1:4" x14ac:dyDescent="0.25">
      <c r="A812" t="s">
        <v>1909</v>
      </c>
      <c r="B812" t="s">
        <v>1910</v>
      </c>
      <c r="C812" t="s">
        <v>33</v>
      </c>
      <c r="D812" t="b">
        <v>1</v>
      </c>
    </row>
    <row r="813" spans="1:4" x14ac:dyDescent="0.25">
      <c r="A813" t="s">
        <v>1911</v>
      </c>
      <c r="B813" t="s">
        <v>1912</v>
      </c>
      <c r="C813" t="s">
        <v>33</v>
      </c>
      <c r="D813" t="b">
        <v>1</v>
      </c>
    </row>
    <row r="814" spans="1:4" x14ac:dyDescent="0.25">
      <c r="A814" t="s">
        <v>1913</v>
      </c>
      <c r="B814" t="s">
        <v>1914</v>
      </c>
      <c r="C814" t="s">
        <v>33</v>
      </c>
      <c r="D814" t="b">
        <v>1</v>
      </c>
    </row>
    <row r="815" spans="1:4" x14ac:dyDescent="0.25">
      <c r="A815" t="s">
        <v>1915</v>
      </c>
      <c r="B815" t="s">
        <v>1916</v>
      </c>
      <c r="C815" t="s">
        <v>33</v>
      </c>
      <c r="D815" t="b">
        <v>1</v>
      </c>
    </row>
    <row r="816" spans="1:4" x14ac:dyDescent="0.25">
      <c r="A816" t="s">
        <v>1917</v>
      </c>
      <c r="B816" t="s">
        <v>1918</v>
      </c>
      <c r="C816" t="s">
        <v>33</v>
      </c>
      <c r="D816" t="b">
        <v>1</v>
      </c>
    </row>
    <row r="817" spans="1:4" x14ac:dyDescent="0.25">
      <c r="A817" t="s">
        <v>1919</v>
      </c>
      <c r="B817" t="s">
        <v>1920</v>
      </c>
      <c r="C817" t="s">
        <v>33</v>
      </c>
      <c r="D817" t="b">
        <v>1</v>
      </c>
    </row>
  </sheetData>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workbookViewId="0">
      <selection sqref="A1:B6"/>
    </sheetView>
  </sheetViews>
  <sheetFormatPr defaultRowHeight="15" x14ac:dyDescent="0.25"/>
  <sheetData>
    <row r="1" spans="1:2" x14ac:dyDescent="0.25">
      <c r="A1" t="s">
        <v>1921</v>
      </c>
    </row>
    <row r="2" spans="1:2" x14ac:dyDescent="0.25">
      <c r="A2" t="s">
        <v>1922</v>
      </c>
    </row>
    <row r="3" spans="1:2" x14ac:dyDescent="0.25">
      <c r="A3" t="s">
        <v>1923</v>
      </c>
    </row>
    <row r="4" spans="1:2" x14ac:dyDescent="0.25">
      <c r="A4" t="s">
        <v>1924</v>
      </c>
      <c r="B4" t="s">
        <v>1925</v>
      </c>
    </row>
    <row r="5" spans="1:2" x14ac:dyDescent="0.25">
      <c r="A5" t="s">
        <v>1926</v>
      </c>
    </row>
    <row r="6" spans="1:2" x14ac:dyDescent="0.25">
      <c r="A6" t="s">
        <v>1927</v>
      </c>
    </row>
  </sheetData>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1:K263"/>
  <sheetViews>
    <sheetView workbookViewId="0">
      <selection activeCell="K4" sqref="K4:K17"/>
    </sheetView>
  </sheetViews>
  <sheetFormatPr defaultRowHeight="15.75" x14ac:dyDescent="0.25"/>
  <cols>
    <col min="3" max="4" width="9.28515625" customWidth="1"/>
    <col min="5" max="5" width="9.28515625" style="21" customWidth="1"/>
  </cols>
  <sheetData>
    <row r="1" spans="3:11" ht="17.25" thickTop="1" thickBot="1" x14ac:dyDescent="0.3">
      <c r="C1" s="29" t="s">
        <v>204</v>
      </c>
      <c r="D1" s="2" t="s">
        <v>188</v>
      </c>
      <c r="E1" s="12" t="s">
        <v>191</v>
      </c>
    </row>
    <row r="2" spans="3:11" ht="16.5" thickTop="1" x14ac:dyDescent="0.25">
      <c r="C2" t="s">
        <v>1928</v>
      </c>
      <c r="D2" s="5" t="s">
        <v>133</v>
      </c>
      <c r="E2" s="31" t="s">
        <v>294</v>
      </c>
      <c r="K2" t="s">
        <v>281</v>
      </c>
    </row>
    <row r="3" spans="3:11" x14ac:dyDescent="0.25">
      <c r="C3" t="s">
        <v>1929</v>
      </c>
      <c r="D3" s="5" t="s">
        <v>133</v>
      </c>
      <c r="E3" s="31" t="s">
        <v>761</v>
      </c>
      <c r="K3" t="s">
        <v>281</v>
      </c>
    </row>
    <row r="4" spans="3:11" x14ac:dyDescent="0.25">
      <c r="C4" t="s">
        <v>1930</v>
      </c>
      <c r="D4" s="5" t="s">
        <v>133</v>
      </c>
      <c r="E4" s="31" t="s">
        <v>314</v>
      </c>
      <c r="K4" t="s">
        <v>239</v>
      </c>
    </row>
    <row r="5" spans="3:11" x14ac:dyDescent="0.25">
      <c r="C5" t="s">
        <v>1931</v>
      </c>
      <c r="D5" s="5" t="s">
        <v>132</v>
      </c>
      <c r="E5" s="31" t="s">
        <v>763</v>
      </c>
      <c r="K5" t="s">
        <v>291</v>
      </c>
    </row>
    <row r="6" spans="3:11" x14ac:dyDescent="0.25">
      <c r="C6" t="s">
        <v>1932</v>
      </c>
      <c r="D6" s="5" t="s">
        <v>132</v>
      </c>
      <c r="E6" s="31" t="s">
        <v>765</v>
      </c>
      <c r="K6" t="s">
        <v>1933</v>
      </c>
    </row>
    <row r="7" spans="3:11" x14ac:dyDescent="0.25">
      <c r="C7" t="s">
        <v>1934</v>
      </c>
      <c r="D7" s="5" t="s">
        <v>132</v>
      </c>
      <c r="E7" s="31" t="s">
        <v>767</v>
      </c>
      <c r="K7" t="s">
        <v>1935</v>
      </c>
    </row>
    <row r="8" spans="3:11" x14ac:dyDescent="0.25">
      <c r="C8" t="s">
        <v>1936</v>
      </c>
      <c r="D8" s="5" t="s">
        <v>132</v>
      </c>
      <c r="E8" s="31" t="s">
        <v>769</v>
      </c>
      <c r="K8" t="s">
        <v>1933</v>
      </c>
    </row>
    <row r="9" spans="3:11" x14ac:dyDescent="0.25">
      <c r="C9" t="s">
        <v>1937</v>
      </c>
      <c r="D9" s="5" t="s">
        <v>132</v>
      </c>
      <c r="E9" s="31" t="s">
        <v>771</v>
      </c>
      <c r="K9" t="s">
        <v>1935</v>
      </c>
    </row>
    <row r="10" spans="3:11" x14ac:dyDescent="0.25">
      <c r="C10" t="s">
        <v>1938</v>
      </c>
      <c r="D10" s="5" t="s">
        <v>132</v>
      </c>
      <c r="E10" s="31" t="s">
        <v>416</v>
      </c>
      <c r="K10" t="s">
        <v>239</v>
      </c>
    </row>
    <row r="11" spans="3:11" x14ac:dyDescent="0.25">
      <c r="C11" t="s">
        <v>1939</v>
      </c>
      <c r="D11" s="5" t="s">
        <v>132</v>
      </c>
      <c r="E11" s="31" t="s">
        <v>414</v>
      </c>
      <c r="K11" t="s">
        <v>239</v>
      </c>
    </row>
    <row r="12" spans="3:11" x14ac:dyDescent="0.25">
      <c r="C12" t="s">
        <v>1940</v>
      </c>
      <c r="D12" s="5" t="s">
        <v>132</v>
      </c>
      <c r="E12" s="31" t="s">
        <v>773</v>
      </c>
      <c r="K12" t="s">
        <v>1941</v>
      </c>
    </row>
    <row r="13" spans="3:11" x14ac:dyDescent="0.25">
      <c r="C13" t="s">
        <v>1942</v>
      </c>
      <c r="D13" s="5" t="s">
        <v>132</v>
      </c>
      <c r="E13" s="31" t="s">
        <v>775</v>
      </c>
      <c r="K13" t="s">
        <v>239</v>
      </c>
    </row>
    <row r="14" spans="3:11" x14ac:dyDescent="0.25">
      <c r="C14" t="s">
        <v>1943</v>
      </c>
      <c r="D14" s="5" t="s">
        <v>132</v>
      </c>
      <c r="E14" s="31" t="s">
        <v>777</v>
      </c>
      <c r="K14" t="s">
        <v>1944</v>
      </c>
    </row>
    <row r="15" spans="3:11" x14ac:dyDescent="0.25">
      <c r="C15" t="s">
        <v>1945</v>
      </c>
      <c r="D15" s="5" t="s">
        <v>132</v>
      </c>
      <c r="E15" s="31" t="s">
        <v>779</v>
      </c>
      <c r="K15" t="s">
        <v>1944</v>
      </c>
    </row>
    <row r="16" spans="3:11" x14ac:dyDescent="0.25">
      <c r="C16" t="s">
        <v>1946</v>
      </c>
      <c r="D16" s="5" t="s">
        <v>132</v>
      </c>
      <c r="E16" s="31" t="s">
        <v>781</v>
      </c>
      <c r="K16" t="s">
        <v>1947</v>
      </c>
    </row>
    <row r="17" spans="3:11" x14ac:dyDescent="0.25">
      <c r="C17" t="s">
        <v>1948</v>
      </c>
      <c r="D17" s="5" t="s">
        <v>132</v>
      </c>
      <c r="E17" s="31" t="s">
        <v>783</v>
      </c>
      <c r="K17" t="s">
        <v>1947</v>
      </c>
    </row>
    <row r="18" spans="3:11" x14ac:dyDescent="0.25">
      <c r="C18" t="s">
        <v>1949</v>
      </c>
      <c r="D18" s="5" t="s">
        <v>132</v>
      </c>
      <c r="E18" s="31" t="s">
        <v>785</v>
      </c>
    </row>
    <row r="19" spans="3:11" x14ac:dyDescent="0.25">
      <c r="C19" t="s">
        <v>1950</v>
      </c>
      <c r="D19" s="5" t="s">
        <v>132</v>
      </c>
      <c r="E19" s="31" t="s">
        <v>787</v>
      </c>
    </row>
    <row r="20" spans="3:11" x14ac:dyDescent="0.25">
      <c r="C20" t="s">
        <v>1951</v>
      </c>
      <c r="D20" s="5" t="s">
        <v>132</v>
      </c>
      <c r="E20" s="31" t="s">
        <v>789</v>
      </c>
    </row>
    <row r="21" spans="3:11" x14ac:dyDescent="0.25">
      <c r="C21" t="s">
        <v>1952</v>
      </c>
      <c r="D21" s="5" t="s">
        <v>132</v>
      </c>
      <c r="E21" s="31" t="s">
        <v>791</v>
      </c>
    </row>
    <row r="22" spans="3:11" x14ac:dyDescent="0.25">
      <c r="C22" t="s">
        <v>1953</v>
      </c>
      <c r="D22" s="5" t="s">
        <v>132</v>
      </c>
      <c r="E22" s="31" t="s">
        <v>793</v>
      </c>
    </row>
    <row r="23" spans="3:11" x14ac:dyDescent="0.25">
      <c r="C23" t="s">
        <v>1954</v>
      </c>
      <c r="D23" s="5" t="s">
        <v>142</v>
      </c>
      <c r="E23" s="31" t="s">
        <v>795</v>
      </c>
    </row>
    <row r="24" spans="3:11" x14ac:dyDescent="0.25">
      <c r="C24" t="s">
        <v>1955</v>
      </c>
      <c r="D24" s="5" t="s">
        <v>142</v>
      </c>
      <c r="E24" s="31" t="s">
        <v>797</v>
      </c>
    </row>
    <row r="25" spans="3:11" x14ac:dyDescent="0.25">
      <c r="C25" t="s">
        <v>1956</v>
      </c>
      <c r="D25" s="5" t="s">
        <v>142</v>
      </c>
      <c r="E25" s="31" t="s">
        <v>374</v>
      </c>
    </row>
    <row r="26" spans="3:11" x14ac:dyDescent="0.25">
      <c r="C26" t="s">
        <v>1957</v>
      </c>
      <c r="D26" s="5" t="s">
        <v>142</v>
      </c>
      <c r="E26" s="31" t="s">
        <v>799</v>
      </c>
    </row>
    <row r="27" spans="3:11" x14ac:dyDescent="0.25">
      <c r="C27" t="s">
        <v>1958</v>
      </c>
      <c r="D27" s="5" t="s">
        <v>142</v>
      </c>
      <c r="E27" s="31" t="s">
        <v>801</v>
      </c>
    </row>
    <row r="28" spans="3:11" x14ac:dyDescent="0.25">
      <c r="C28" t="s">
        <v>1959</v>
      </c>
      <c r="D28" s="5" t="s">
        <v>142</v>
      </c>
      <c r="E28" s="31" t="s">
        <v>803</v>
      </c>
    </row>
    <row r="29" spans="3:11" x14ac:dyDescent="0.25">
      <c r="C29" t="s">
        <v>1960</v>
      </c>
      <c r="D29" s="5" t="s">
        <v>142</v>
      </c>
      <c r="E29" s="31" t="s">
        <v>805</v>
      </c>
    </row>
    <row r="30" spans="3:11" x14ac:dyDescent="0.25">
      <c r="C30" t="s">
        <v>1961</v>
      </c>
      <c r="D30" s="5" t="s">
        <v>142</v>
      </c>
      <c r="E30" s="31" t="s">
        <v>807</v>
      </c>
    </row>
    <row r="31" spans="3:11" x14ac:dyDescent="0.25">
      <c r="C31" t="s">
        <v>1962</v>
      </c>
      <c r="D31" s="5" t="s">
        <v>174</v>
      </c>
      <c r="E31" s="31" t="s">
        <v>1963</v>
      </c>
    </row>
    <row r="32" spans="3:11" x14ac:dyDescent="0.25">
      <c r="C32" t="s">
        <v>1964</v>
      </c>
      <c r="D32" s="5" t="s">
        <v>174</v>
      </c>
      <c r="E32" s="31" t="s">
        <v>1965</v>
      </c>
    </row>
    <row r="33" spans="3:5" x14ac:dyDescent="0.25">
      <c r="C33" t="s">
        <v>1966</v>
      </c>
      <c r="D33" s="5" t="s">
        <v>174</v>
      </c>
      <c r="E33" s="31" t="s">
        <v>1967</v>
      </c>
    </row>
    <row r="34" spans="3:5" x14ac:dyDescent="0.25">
      <c r="C34" t="s">
        <v>1968</v>
      </c>
      <c r="D34" s="5" t="s">
        <v>174</v>
      </c>
      <c r="E34" s="31" t="s">
        <v>1969</v>
      </c>
    </row>
    <row r="35" spans="3:5" x14ac:dyDescent="0.25">
      <c r="C35" t="s">
        <v>1970</v>
      </c>
      <c r="D35" s="5" t="s">
        <v>174</v>
      </c>
      <c r="E35" s="31" t="s">
        <v>1971</v>
      </c>
    </row>
    <row r="36" spans="3:5" x14ac:dyDescent="0.25">
      <c r="C36" t="s">
        <v>1972</v>
      </c>
      <c r="D36" s="5" t="s">
        <v>174</v>
      </c>
      <c r="E36" s="31" t="s">
        <v>1973</v>
      </c>
    </row>
    <row r="37" spans="3:5" x14ac:dyDescent="0.25">
      <c r="C37" t="s">
        <v>1974</v>
      </c>
      <c r="D37" s="5" t="s">
        <v>174</v>
      </c>
      <c r="E37" s="31" t="s">
        <v>1975</v>
      </c>
    </row>
    <row r="38" spans="3:5" x14ac:dyDescent="0.25">
      <c r="C38" t="s">
        <v>1976</v>
      </c>
      <c r="D38" s="5" t="s">
        <v>174</v>
      </c>
      <c r="E38" s="31" t="s">
        <v>809</v>
      </c>
    </row>
    <row r="39" spans="3:5" x14ac:dyDescent="0.25">
      <c r="C39" t="s">
        <v>1977</v>
      </c>
      <c r="D39" s="5" t="s">
        <v>174</v>
      </c>
      <c r="E39" s="31" t="s">
        <v>811</v>
      </c>
    </row>
    <row r="40" spans="3:5" x14ac:dyDescent="0.25">
      <c r="C40" t="s">
        <v>1978</v>
      </c>
      <c r="D40" s="5" t="s">
        <v>174</v>
      </c>
      <c r="E40" s="31" t="s">
        <v>813</v>
      </c>
    </row>
    <row r="41" spans="3:5" x14ac:dyDescent="0.25">
      <c r="C41" t="s">
        <v>1979</v>
      </c>
      <c r="D41" s="5" t="s">
        <v>174</v>
      </c>
      <c r="E41" s="31" t="s">
        <v>815</v>
      </c>
    </row>
    <row r="42" spans="3:5" x14ac:dyDescent="0.25">
      <c r="C42" t="s">
        <v>1980</v>
      </c>
      <c r="D42" s="5" t="s">
        <v>174</v>
      </c>
      <c r="E42" s="31" t="s">
        <v>817</v>
      </c>
    </row>
    <row r="43" spans="3:5" x14ac:dyDescent="0.25">
      <c r="C43" t="s">
        <v>1981</v>
      </c>
      <c r="D43" s="5" t="s">
        <v>174</v>
      </c>
      <c r="E43" s="31" t="s">
        <v>819</v>
      </c>
    </row>
    <row r="44" spans="3:5" x14ac:dyDescent="0.25">
      <c r="C44" t="s">
        <v>1982</v>
      </c>
      <c r="D44" s="5" t="s">
        <v>174</v>
      </c>
      <c r="E44" s="31" t="s">
        <v>821</v>
      </c>
    </row>
    <row r="45" spans="3:5" x14ac:dyDescent="0.25">
      <c r="C45" t="s">
        <v>1983</v>
      </c>
      <c r="D45" s="5" t="s">
        <v>174</v>
      </c>
      <c r="E45" s="31" t="s">
        <v>823</v>
      </c>
    </row>
    <row r="46" spans="3:5" x14ac:dyDescent="0.25">
      <c r="C46" t="s">
        <v>1984</v>
      </c>
      <c r="D46" s="5" t="s">
        <v>174</v>
      </c>
      <c r="E46" s="31" t="s">
        <v>825</v>
      </c>
    </row>
    <row r="47" spans="3:5" x14ac:dyDescent="0.25">
      <c r="C47" t="s">
        <v>1985</v>
      </c>
      <c r="D47" s="5" t="s">
        <v>174</v>
      </c>
      <c r="E47" s="31" t="s">
        <v>827</v>
      </c>
    </row>
    <row r="48" spans="3:5" x14ac:dyDescent="0.25">
      <c r="C48" t="s">
        <v>1986</v>
      </c>
      <c r="D48" s="5" t="s">
        <v>174</v>
      </c>
      <c r="E48" s="31" t="s">
        <v>829</v>
      </c>
    </row>
    <row r="49" spans="3:5" x14ac:dyDescent="0.25">
      <c r="C49" t="s">
        <v>1987</v>
      </c>
      <c r="D49" s="5" t="s">
        <v>174</v>
      </c>
      <c r="E49" s="31" t="s">
        <v>833</v>
      </c>
    </row>
    <row r="50" spans="3:5" x14ac:dyDescent="0.25">
      <c r="C50" t="s">
        <v>1988</v>
      </c>
      <c r="D50" s="5" t="s">
        <v>174</v>
      </c>
      <c r="E50" s="31" t="s">
        <v>835</v>
      </c>
    </row>
    <row r="51" spans="3:5" x14ac:dyDescent="0.25">
      <c r="C51" t="s">
        <v>1989</v>
      </c>
      <c r="D51" s="5" t="s">
        <v>174</v>
      </c>
      <c r="E51" s="31" t="s">
        <v>1963</v>
      </c>
    </row>
    <row r="52" spans="3:5" x14ac:dyDescent="0.25">
      <c r="C52" t="s">
        <v>1990</v>
      </c>
      <c r="D52" s="5" t="s">
        <v>174</v>
      </c>
      <c r="E52" s="31" t="s">
        <v>1965</v>
      </c>
    </row>
    <row r="53" spans="3:5" x14ac:dyDescent="0.25">
      <c r="C53" t="s">
        <v>1991</v>
      </c>
      <c r="D53" s="5" t="s">
        <v>174</v>
      </c>
      <c r="E53" s="31" t="s">
        <v>1967</v>
      </c>
    </row>
    <row r="54" spans="3:5" x14ac:dyDescent="0.25">
      <c r="C54" t="s">
        <v>1992</v>
      </c>
      <c r="D54" s="5" t="s">
        <v>174</v>
      </c>
      <c r="E54" s="31" t="s">
        <v>1969</v>
      </c>
    </row>
    <row r="55" spans="3:5" x14ac:dyDescent="0.25">
      <c r="C55" t="s">
        <v>1993</v>
      </c>
      <c r="D55" s="5" t="s">
        <v>174</v>
      </c>
      <c r="E55" s="31" t="s">
        <v>1971</v>
      </c>
    </row>
    <row r="56" spans="3:5" x14ac:dyDescent="0.25">
      <c r="C56" t="s">
        <v>1994</v>
      </c>
      <c r="D56" s="5" t="s">
        <v>174</v>
      </c>
      <c r="E56" s="31" t="s">
        <v>1973</v>
      </c>
    </row>
    <row r="57" spans="3:5" x14ac:dyDescent="0.25">
      <c r="C57" t="s">
        <v>1995</v>
      </c>
      <c r="D57" s="5" t="s">
        <v>174</v>
      </c>
      <c r="E57" s="31" t="s">
        <v>1975</v>
      </c>
    </row>
    <row r="58" spans="3:5" x14ac:dyDescent="0.25">
      <c r="C58" t="s">
        <v>1996</v>
      </c>
      <c r="D58" s="5" t="s">
        <v>174</v>
      </c>
      <c r="E58" s="31" t="s">
        <v>809</v>
      </c>
    </row>
    <row r="59" spans="3:5" x14ac:dyDescent="0.25">
      <c r="C59" t="s">
        <v>1997</v>
      </c>
      <c r="D59" s="5" t="s">
        <v>174</v>
      </c>
      <c r="E59" s="31" t="s">
        <v>811</v>
      </c>
    </row>
    <row r="60" spans="3:5" x14ac:dyDescent="0.25">
      <c r="C60" t="s">
        <v>1998</v>
      </c>
      <c r="D60" s="5" t="s">
        <v>174</v>
      </c>
      <c r="E60" s="31" t="s">
        <v>813</v>
      </c>
    </row>
    <row r="61" spans="3:5" x14ac:dyDescent="0.25">
      <c r="C61" t="s">
        <v>1999</v>
      </c>
      <c r="D61" s="5" t="s">
        <v>174</v>
      </c>
      <c r="E61" s="31" t="s">
        <v>815</v>
      </c>
    </row>
    <row r="62" spans="3:5" x14ac:dyDescent="0.25">
      <c r="C62" t="s">
        <v>2000</v>
      </c>
      <c r="D62" s="5" t="s">
        <v>174</v>
      </c>
      <c r="E62" s="31" t="s">
        <v>817</v>
      </c>
    </row>
    <row r="63" spans="3:5" x14ac:dyDescent="0.25">
      <c r="C63" t="s">
        <v>2001</v>
      </c>
      <c r="D63" s="5" t="s">
        <v>174</v>
      </c>
      <c r="E63" s="31" t="s">
        <v>819</v>
      </c>
    </row>
    <row r="64" spans="3:5" x14ac:dyDescent="0.25">
      <c r="C64" t="s">
        <v>2002</v>
      </c>
      <c r="D64" s="5" t="s">
        <v>174</v>
      </c>
      <c r="E64" s="31" t="s">
        <v>821</v>
      </c>
    </row>
    <row r="65" spans="3:5" x14ac:dyDescent="0.25">
      <c r="C65" t="s">
        <v>2003</v>
      </c>
      <c r="D65" s="5" t="s">
        <v>174</v>
      </c>
      <c r="E65" s="31" t="s">
        <v>823</v>
      </c>
    </row>
    <row r="66" spans="3:5" x14ac:dyDescent="0.25">
      <c r="C66" t="s">
        <v>2004</v>
      </c>
      <c r="D66" s="5" t="s">
        <v>174</v>
      </c>
      <c r="E66" s="31" t="s">
        <v>825</v>
      </c>
    </row>
    <row r="67" spans="3:5" x14ac:dyDescent="0.25">
      <c r="C67" t="s">
        <v>2005</v>
      </c>
      <c r="D67" s="5" t="s">
        <v>174</v>
      </c>
      <c r="E67" s="31" t="s">
        <v>827</v>
      </c>
    </row>
    <row r="68" spans="3:5" x14ac:dyDescent="0.25">
      <c r="C68" t="s">
        <v>2006</v>
      </c>
      <c r="D68" s="5" t="s">
        <v>174</v>
      </c>
      <c r="E68" s="31" t="s">
        <v>829</v>
      </c>
    </row>
    <row r="69" spans="3:5" x14ac:dyDescent="0.25">
      <c r="C69" t="s">
        <v>2007</v>
      </c>
      <c r="D69" s="5" t="s">
        <v>174</v>
      </c>
      <c r="E69" s="31" t="s">
        <v>833</v>
      </c>
    </row>
    <row r="70" spans="3:5" x14ac:dyDescent="0.25">
      <c r="C70" t="s">
        <v>2008</v>
      </c>
      <c r="D70" s="5" t="s">
        <v>177</v>
      </c>
      <c r="E70" s="31" t="s">
        <v>837</v>
      </c>
    </row>
    <row r="71" spans="3:5" x14ac:dyDescent="0.25">
      <c r="C71" t="s">
        <v>2009</v>
      </c>
      <c r="D71" s="5" t="s">
        <v>177</v>
      </c>
      <c r="E71" s="31" t="s">
        <v>839</v>
      </c>
    </row>
    <row r="72" spans="3:5" x14ac:dyDescent="0.25">
      <c r="C72" t="s">
        <v>2010</v>
      </c>
      <c r="D72" s="5" t="s">
        <v>177</v>
      </c>
      <c r="E72" s="31" t="s">
        <v>841</v>
      </c>
    </row>
    <row r="73" spans="3:5" x14ac:dyDescent="0.25">
      <c r="C73" t="s">
        <v>2011</v>
      </c>
      <c r="D73" s="5" t="s">
        <v>177</v>
      </c>
      <c r="E73" s="31" t="s">
        <v>843</v>
      </c>
    </row>
    <row r="74" spans="3:5" x14ac:dyDescent="0.25">
      <c r="C74" t="s">
        <v>2012</v>
      </c>
      <c r="D74" s="5" t="s">
        <v>177</v>
      </c>
      <c r="E74" s="31" t="s">
        <v>845</v>
      </c>
    </row>
    <row r="75" spans="3:5" x14ac:dyDescent="0.25">
      <c r="C75" t="s">
        <v>2013</v>
      </c>
      <c r="D75" s="5" t="s">
        <v>177</v>
      </c>
      <c r="E75" s="31" t="s">
        <v>847</v>
      </c>
    </row>
    <row r="76" spans="3:5" x14ac:dyDescent="0.25">
      <c r="C76" t="s">
        <v>2014</v>
      </c>
      <c r="D76" s="5" t="s">
        <v>177</v>
      </c>
      <c r="E76" s="31" t="s">
        <v>837</v>
      </c>
    </row>
    <row r="77" spans="3:5" x14ac:dyDescent="0.25">
      <c r="C77" t="s">
        <v>2015</v>
      </c>
      <c r="D77" s="5" t="s">
        <v>177</v>
      </c>
      <c r="E77" s="31" t="s">
        <v>839</v>
      </c>
    </row>
    <row r="78" spans="3:5" x14ac:dyDescent="0.25">
      <c r="C78" t="s">
        <v>2016</v>
      </c>
      <c r="D78" s="5" t="s">
        <v>177</v>
      </c>
      <c r="E78" s="31" t="s">
        <v>841</v>
      </c>
    </row>
    <row r="79" spans="3:5" x14ac:dyDescent="0.25">
      <c r="C79" t="s">
        <v>2017</v>
      </c>
      <c r="D79" s="5" t="s">
        <v>177</v>
      </c>
      <c r="E79" s="31" t="s">
        <v>843</v>
      </c>
    </row>
    <row r="80" spans="3:5" x14ac:dyDescent="0.25">
      <c r="C80" t="s">
        <v>2018</v>
      </c>
      <c r="D80" s="5" t="s">
        <v>177</v>
      </c>
      <c r="E80" s="31" t="s">
        <v>845</v>
      </c>
    </row>
    <row r="81" spans="3:5" x14ac:dyDescent="0.25">
      <c r="C81" t="s">
        <v>2019</v>
      </c>
      <c r="D81" s="5" t="s">
        <v>177</v>
      </c>
      <c r="E81" s="31" t="s">
        <v>847</v>
      </c>
    </row>
    <row r="82" spans="3:5" x14ac:dyDescent="0.25">
      <c r="C82" t="s">
        <v>2020</v>
      </c>
      <c r="D82" s="5" t="s">
        <v>177</v>
      </c>
      <c r="E82" s="31" t="s">
        <v>837</v>
      </c>
    </row>
    <row r="83" spans="3:5" x14ac:dyDescent="0.25">
      <c r="C83" t="s">
        <v>2021</v>
      </c>
      <c r="D83" s="5" t="s">
        <v>177</v>
      </c>
      <c r="E83" s="31" t="s">
        <v>839</v>
      </c>
    </row>
    <row r="84" spans="3:5" x14ac:dyDescent="0.25">
      <c r="C84" t="s">
        <v>2022</v>
      </c>
      <c r="D84" s="5" t="s">
        <v>177</v>
      </c>
      <c r="E84" s="31" t="s">
        <v>841</v>
      </c>
    </row>
    <row r="85" spans="3:5" x14ac:dyDescent="0.25">
      <c r="C85" t="s">
        <v>2023</v>
      </c>
      <c r="D85" s="5" t="s">
        <v>177</v>
      </c>
      <c r="E85" s="31" t="s">
        <v>843</v>
      </c>
    </row>
    <row r="86" spans="3:5" x14ac:dyDescent="0.25">
      <c r="C86" t="s">
        <v>2024</v>
      </c>
      <c r="D86" s="5" t="s">
        <v>177</v>
      </c>
      <c r="E86" s="31" t="s">
        <v>845</v>
      </c>
    </row>
    <row r="87" spans="3:5" x14ac:dyDescent="0.25">
      <c r="C87" t="s">
        <v>2025</v>
      </c>
      <c r="D87" s="5" t="s">
        <v>177</v>
      </c>
      <c r="E87" s="31" t="s">
        <v>847</v>
      </c>
    </row>
    <row r="88" spans="3:5" x14ac:dyDescent="0.25">
      <c r="C88" t="s">
        <v>2026</v>
      </c>
      <c r="D88" s="5" t="s">
        <v>2027</v>
      </c>
      <c r="E88" s="31" t="s">
        <v>849</v>
      </c>
    </row>
    <row r="89" spans="3:5" x14ac:dyDescent="0.25">
      <c r="C89" t="s">
        <v>2028</v>
      </c>
      <c r="D89" s="5" t="s">
        <v>2027</v>
      </c>
      <c r="E89" s="31" t="s">
        <v>851</v>
      </c>
    </row>
    <row r="90" spans="3:5" x14ac:dyDescent="0.25">
      <c r="C90" t="s">
        <v>2029</v>
      </c>
      <c r="D90" s="5" t="s">
        <v>2027</v>
      </c>
      <c r="E90" s="31" t="s">
        <v>853</v>
      </c>
    </row>
    <row r="91" spans="3:5" x14ac:dyDescent="0.25">
      <c r="C91" t="s">
        <v>2030</v>
      </c>
      <c r="D91" s="5" t="s">
        <v>2027</v>
      </c>
      <c r="E91" s="31" t="s">
        <v>855</v>
      </c>
    </row>
    <row r="92" spans="3:5" x14ac:dyDescent="0.25">
      <c r="C92" t="s">
        <v>2031</v>
      </c>
      <c r="D92" s="5" t="s">
        <v>2027</v>
      </c>
      <c r="E92" s="31" t="s">
        <v>857</v>
      </c>
    </row>
    <row r="93" spans="3:5" x14ac:dyDescent="0.25">
      <c r="C93" t="s">
        <v>2032</v>
      </c>
      <c r="D93" s="5" t="s">
        <v>2027</v>
      </c>
      <c r="E93" s="31" t="s">
        <v>859</v>
      </c>
    </row>
    <row r="94" spans="3:5" x14ac:dyDescent="0.25">
      <c r="C94" t="s">
        <v>2033</v>
      </c>
      <c r="D94" s="5" t="s">
        <v>2027</v>
      </c>
      <c r="E94" s="31" t="s">
        <v>857</v>
      </c>
    </row>
    <row r="95" spans="3:5" x14ac:dyDescent="0.25">
      <c r="C95" t="s">
        <v>2034</v>
      </c>
      <c r="D95" s="5" t="s">
        <v>2027</v>
      </c>
      <c r="E95" s="31" t="s">
        <v>861</v>
      </c>
    </row>
    <row r="96" spans="3:5" x14ac:dyDescent="0.25">
      <c r="C96" t="s">
        <v>2035</v>
      </c>
      <c r="D96" s="5" t="s">
        <v>2027</v>
      </c>
      <c r="E96" s="31" t="s">
        <v>863</v>
      </c>
    </row>
    <row r="97" spans="3:5" x14ac:dyDescent="0.25">
      <c r="C97" t="s">
        <v>2036</v>
      </c>
      <c r="D97" s="5" t="s">
        <v>2027</v>
      </c>
      <c r="E97" s="31" t="s">
        <v>865</v>
      </c>
    </row>
    <row r="98" spans="3:5" x14ac:dyDescent="0.25">
      <c r="C98" t="s">
        <v>2037</v>
      </c>
      <c r="D98" s="5" t="s">
        <v>2027</v>
      </c>
      <c r="E98" s="31" t="s">
        <v>867</v>
      </c>
    </row>
    <row r="99" spans="3:5" x14ac:dyDescent="0.25">
      <c r="C99" t="s">
        <v>2038</v>
      </c>
      <c r="D99" s="5" t="s">
        <v>2027</v>
      </c>
      <c r="E99" s="31" t="s">
        <v>869</v>
      </c>
    </row>
    <row r="100" spans="3:5" x14ac:dyDescent="0.25">
      <c r="C100" t="s">
        <v>2039</v>
      </c>
      <c r="D100" s="5" t="s">
        <v>2027</v>
      </c>
      <c r="E100" s="31" t="s">
        <v>871</v>
      </c>
    </row>
    <row r="101" spans="3:5" x14ac:dyDescent="0.25">
      <c r="C101" t="s">
        <v>2040</v>
      </c>
      <c r="D101" s="5" t="s">
        <v>2027</v>
      </c>
      <c r="E101" s="31" t="s">
        <v>873</v>
      </c>
    </row>
    <row r="102" spans="3:5" x14ac:dyDescent="0.25">
      <c r="C102" t="s">
        <v>2041</v>
      </c>
      <c r="D102" s="5" t="s">
        <v>2027</v>
      </c>
      <c r="E102" s="31" t="s">
        <v>875</v>
      </c>
    </row>
    <row r="103" spans="3:5" x14ac:dyDescent="0.25">
      <c r="C103" t="s">
        <v>2042</v>
      </c>
      <c r="D103" s="5" t="s">
        <v>2027</v>
      </c>
      <c r="E103" s="31" t="s">
        <v>877</v>
      </c>
    </row>
    <row r="104" spans="3:5" x14ac:dyDescent="0.25">
      <c r="C104" t="s">
        <v>2043</v>
      </c>
      <c r="D104" s="5" t="s">
        <v>2027</v>
      </c>
      <c r="E104" s="31" t="s">
        <v>879</v>
      </c>
    </row>
    <row r="105" spans="3:5" x14ac:dyDescent="0.25">
      <c r="C105" t="s">
        <v>2044</v>
      </c>
      <c r="D105" s="5" t="s">
        <v>2027</v>
      </c>
      <c r="E105" s="31" t="s">
        <v>881</v>
      </c>
    </row>
    <row r="106" spans="3:5" x14ac:dyDescent="0.25">
      <c r="C106" t="s">
        <v>2045</v>
      </c>
      <c r="D106" s="5" t="s">
        <v>2027</v>
      </c>
      <c r="E106" s="31" t="s">
        <v>883</v>
      </c>
    </row>
    <row r="107" spans="3:5" x14ac:dyDescent="0.25">
      <c r="C107" t="s">
        <v>2046</v>
      </c>
      <c r="D107" s="5" t="s">
        <v>2027</v>
      </c>
      <c r="E107" s="31" t="s">
        <v>885</v>
      </c>
    </row>
    <row r="108" spans="3:5" x14ac:dyDescent="0.25">
      <c r="C108" t="s">
        <v>2047</v>
      </c>
      <c r="D108" s="5" t="s">
        <v>2027</v>
      </c>
      <c r="E108" s="31" t="s">
        <v>887</v>
      </c>
    </row>
    <row r="109" spans="3:5" x14ac:dyDescent="0.25">
      <c r="C109" t="s">
        <v>2048</v>
      </c>
      <c r="D109" s="5" t="s">
        <v>2027</v>
      </c>
      <c r="E109" s="31" t="s">
        <v>889</v>
      </c>
    </row>
    <row r="110" spans="3:5" x14ac:dyDescent="0.25">
      <c r="C110" t="s">
        <v>2049</v>
      </c>
      <c r="D110" s="5" t="s">
        <v>2027</v>
      </c>
      <c r="E110" s="31" t="s">
        <v>891</v>
      </c>
    </row>
    <row r="111" spans="3:5" x14ac:dyDescent="0.25">
      <c r="C111" t="s">
        <v>2050</v>
      </c>
      <c r="D111" s="5" t="s">
        <v>2027</v>
      </c>
      <c r="E111" s="31" t="s">
        <v>893</v>
      </c>
    </row>
    <row r="112" spans="3:5" x14ac:dyDescent="0.25">
      <c r="C112" t="s">
        <v>2051</v>
      </c>
      <c r="D112" s="5" t="s">
        <v>2027</v>
      </c>
      <c r="E112" s="31" t="s">
        <v>895</v>
      </c>
    </row>
    <row r="113" spans="3:5" x14ac:dyDescent="0.25">
      <c r="C113" t="s">
        <v>2052</v>
      </c>
      <c r="D113" s="5" t="s">
        <v>2027</v>
      </c>
      <c r="E113" s="31" t="s">
        <v>897</v>
      </c>
    </row>
    <row r="114" spans="3:5" x14ac:dyDescent="0.25">
      <c r="C114" t="s">
        <v>2053</v>
      </c>
      <c r="D114" s="5" t="s">
        <v>2027</v>
      </c>
      <c r="E114" s="31" t="s">
        <v>899</v>
      </c>
    </row>
    <row r="115" spans="3:5" x14ac:dyDescent="0.25">
      <c r="C115" t="s">
        <v>2054</v>
      </c>
      <c r="D115" s="5" t="s">
        <v>2027</v>
      </c>
      <c r="E115" s="31" t="s">
        <v>902</v>
      </c>
    </row>
    <row r="116" spans="3:5" x14ac:dyDescent="0.25">
      <c r="C116" t="s">
        <v>2055</v>
      </c>
      <c r="D116" s="5" t="s">
        <v>2027</v>
      </c>
      <c r="E116" s="31" t="s">
        <v>904</v>
      </c>
    </row>
    <row r="117" spans="3:5" x14ac:dyDescent="0.25">
      <c r="C117" t="s">
        <v>2056</v>
      </c>
      <c r="D117" s="5" t="s">
        <v>2027</v>
      </c>
      <c r="E117" s="31" t="s">
        <v>906</v>
      </c>
    </row>
    <row r="118" spans="3:5" x14ac:dyDescent="0.25">
      <c r="C118" t="s">
        <v>2057</v>
      </c>
      <c r="D118" s="5" t="s">
        <v>2027</v>
      </c>
      <c r="E118" s="31" t="s">
        <v>908</v>
      </c>
    </row>
    <row r="119" spans="3:5" x14ac:dyDescent="0.25">
      <c r="C119" t="s">
        <v>2058</v>
      </c>
      <c r="D119" s="5" t="s">
        <v>2027</v>
      </c>
      <c r="E119" s="31" t="s">
        <v>910</v>
      </c>
    </row>
    <row r="120" spans="3:5" x14ac:dyDescent="0.25">
      <c r="C120" t="s">
        <v>2059</v>
      </c>
      <c r="D120" s="5" t="s">
        <v>2027</v>
      </c>
      <c r="E120" s="31" t="s">
        <v>912</v>
      </c>
    </row>
    <row r="121" spans="3:5" x14ac:dyDescent="0.25">
      <c r="C121" t="s">
        <v>2060</v>
      </c>
      <c r="D121" s="5" t="s">
        <v>2027</v>
      </c>
      <c r="E121" s="31" t="s">
        <v>914</v>
      </c>
    </row>
    <row r="122" spans="3:5" x14ac:dyDescent="0.25">
      <c r="C122" t="s">
        <v>2061</v>
      </c>
      <c r="D122" s="5" t="s">
        <v>2027</v>
      </c>
      <c r="E122" s="31" t="s">
        <v>916</v>
      </c>
    </row>
    <row r="123" spans="3:5" x14ac:dyDescent="0.25">
      <c r="C123" t="s">
        <v>2062</v>
      </c>
      <c r="D123" s="5" t="s">
        <v>2027</v>
      </c>
      <c r="E123" s="31" t="s">
        <v>918</v>
      </c>
    </row>
    <row r="124" spans="3:5" x14ac:dyDescent="0.25">
      <c r="C124" t="s">
        <v>2063</v>
      </c>
      <c r="D124" s="5" t="s">
        <v>2027</v>
      </c>
      <c r="E124" s="31" t="s">
        <v>920</v>
      </c>
    </row>
    <row r="125" spans="3:5" x14ac:dyDescent="0.25">
      <c r="C125" t="s">
        <v>2064</v>
      </c>
      <c r="D125" s="5" t="s">
        <v>2027</v>
      </c>
      <c r="E125" s="31" t="s">
        <v>922</v>
      </c>
    </row>
    <row r="126" spans="3:5" x14ac:dyDescent="0.25">
      <c r="C126" t="s">
        <v>2065</v>
      </c>
      <c r="D126" s="5" t="s">
        <v>2027</v>
      </c>
      <c r="E126" s="31" t="s">
        <v>924</v>
      </c>
    </row>
    <row r="127" spans="3:5" x14ac:dyDescent="0.25">
      <c r="C127" t="s">
        <v>2066</v>
      </c>
      <c r="D127" s="5" t="s">
        <v>2027</v>
      </c>
      <c r="E127" s="31" t="s">
        <v>926</v>
      </c>
    </row>
    <row r="128" spans="3:5" x14ac:dyDescent="0.25">
      <c r="C128" t="s">
        <v>2067</v>
      </c>
      <c r="D128" s="5" t="s">
        <v>2027</v>
      </c>
      <c r="E128" s="31" t="s">
        <v>928</v>
      </c>
    </row>
    <row r="129" spans="3:5" x14ac:dyDescent="0.25">
      <c r="C129" t="s">
        <v>2068</v>
      </c>
      <c r="D129" s="5" t="s">
        <v>2027</v>
      </c>
      <c r="E129" s="31" t="s">
        <v>930</v>
      </c>
    </row>
    <row r="130" spans="3:5" x14ac:dyDescent="0.25">
      <c r="C130" t="s">
        <v>2069</v>
      </c>
      <c r="D130" s="5" t="s">
        <v>2027</v>
      </c>
      <c r="E130" s="31" t="s">
        <v>932</v>
      </c>
    </row>
    <row r="131" spans="3:5" x14ac:dyDescent="0.25">
      <c r="C131" t="s">
        <v>2070</v>
      </c>
      <c r="D131" s="5" t="s">
        <v>2027</v>
      </c>
      <c r="E131" s="31" t="s">
        <v>934</v>
      </c>
    </row>
    <row r="132" spans="3:5" x14ac:dyDescent="0.25">
      <c r="C132" t="s">
        <v>2071</v>
      </c>
      <c r="D132" s="5" t="s">
        <v>2027</v>
      </c>
      <c r="E132" s="31" t="s">
        <v>936</v>
      </c>
    </row>
    <row r="133" spans="3:5" x14ac:dyDescent="0.25">
      <c r="C133" t="s">
        <v>2072</v>
      </c>
      <c r="D133" s="5" t="s">
        <v>2027</v>
      </c>
      <c r="E133" s="31" t="s">
        <v>938</v>
      </c>
    </row>
    <row r="134" spans="3:5" x14ac:dyDescent="0.25">
      <c r="C134" t="s">
        <v>2073</v>
      </c>
      <c r="D134" s="5" t="s">
        <v>2027</v>
      </c>
      <c r="E134" s="31" t="s">
        <v>940</v>
      </c>
    </row>
    <row r="135" spans="3:5" x14ac:dyDescent="0.25">
      <c r="C135" t="s">
        <v>2074</v>
      </c>
      <c r="D135" s="5" t="s">
        <v>2027</v>
      </c>
      <c r="E135" s="31" t="s">
        <v>942</v>
      </c>
    </row>
    <row r="136" spans="3:5" x14ac:dyDescent="0.25">
      <c r="C136" t="s">
        <v>2075</v>
      </c>
      <c r="D136" s="5" t="s">
        <v>2027</v>
      </c>
      <c r="E136" s="31" t="s">
        <v>944</v>
      </c>
    </row>
    <row r="137" spans="3:5" x14ac:dyDescent="0.25">
      <c r="C137" t="s">
        <v>2076</v>
      </c>
      <c r="D137" s="5" t="s">
        <v>2027</v>
      </c>
      <c r="E137" s="31" t="s">
        <v>946</v>
      </c>
    </row>
    <row r="138" spans="3:5" x14ac:dyDescent="0.25">
      <c r="C138" t="s">
        <v>2077</v>
      </c>
      <c r="D138" s="5" t="s">
        <v>2027</v>
      </c>
      <c r="E138" s="31" t="s">
        <v>948</v>
      </c>
    </row>
    <row r="139" spans="3:5" x14ac:dyDescent="0.25">
      <c r="C139" t="s">
        <v>2078</v>
      </c>
      <c r="D139" s="5" t="s">
        <v>2027</v>
      </c>
      <c r="E139" s="31" t="s">
        <v>950</v>
      </c>
    </row>
    <row r="140" spans="3:5" x14ac:dyDescent="0.25">
      <c r="C140" t="s">
        <v>2079</v>
      </c>
      <c r="D140" s="5" t="s">
        <v>2027</v>
      </c>
      <c r="E140" s="31" t="s">
        <v>952</v>
      </c>
    </row>
    <row r="141" spans="3:5" x14ac:dyDescent="0.25">
      <c r="C141" t="s">
        <v>2080</v>
      </c>
      <c r="D141" s="5" t="s">
        <v>2027</v>
      </c>
      <c r="E141" s="31" t="s">
        <v>954</v>
      </c>
    </row>
    <row r="142" spans="3:5" x14ac:dyDescent="0.25">
      <c r="C142" t="s">
        <v>2081</v>
      </c>
      <c r="D142" s="5" t="s">
        <v>2027</v>
      </c>
      <c r="E142" s="31" t="s">
        <v>956</v>
      </c>
    </row>
    <row r="143" spans="3:5" x14ac:dyDescent="0.25">
      <c r="C143" t="s">
        <v>2082</v>
      </c>
      <c r="D143" s="5" t="s">
        <v>2027</v>
      </c>
      <c r="E143" s="31" t="s">
        <v>958</v>
      </c>
    </row>
    <row r="144" spans="3:5" x14ac:dyDescent="0.25">
      <c r="C144" t="s">
        <v>2083</v>
      </c>
      <c r="D144" s="5" t="s">
        <v>2027</v>
      </c>
      <c r="E144" s="31" t="s">
        <v>960</v>
      </c>
    </row>
    <row r="145" spans="3:5" x14ac:dyDescent="0.25">
      <c r="C145" t="s">
        <v>2084</v>
      </c>
      <c r="D145" s="5" t="s">
        <v>2027</v>
      </c>
      <c r="E145" s="31" t="s">
        <v>962</v>
      </c>
    </row>
    <row r="146" spans="3:5" x14ac:dyDescent="0.25">
      <c r="C146" t="s">
        <v>2085</v>
      </c>
      <c r="D146" s="5" t="s">
        <v>2027</v>
      </c>
      <c r="E146" s="31" t="s">
        <v>964</v>
      </c>
    </row>
    <row r="147" spans="3:5" x14ac:dyDescent="0.25">
      <c r="C147" t="s">
        <v>2086</v>
      </c>
      <c r="D147" s="5" t="s">
        <v>2027</v>
      </c>
      <c r="E147" s="31" t="s">
        <v>966</v>
      </c>
    </row>
    <row r="148" spans="3:5" x14ac:dyDescent="0.25">
      <c r="C148" t="s">
        <v>2087</v>
      </c>
      <c r="D148" s="5" t="s">
        <v>2027</v>
      </c>
      <c r="E148" s="31" t="s">
        <v>968</v>
      </c>
    </row>
    <row r="149" spans="3:5" x14ac:dyDescent="0.25">
      <c r="C149" t="s">
        <v>2088</v>
      </c>
      <c r="D149" s="5" t="s">
        <v>2089</v>
      </c>
      <c r="E149" s="31" t="s">
        <v>970</v>
      </c>
    </row>
    <row r="150" spans="3:5" x14ac:dyDescent="0.25">
      <c r="C150" t="s">
        <v>2090</v>
      </c>
      <c r="D150" s="5" t="s">
        <v>2089</v>
      </c>
      <c r="E150" s="31" t="s">
        <v>972</v>
      </c>
    </row>
    <row r="151" spans="3:5" x14ac:dyDescent="0.25">
      <c r="C151" t="s">
        <v>2091</v>
      </c>
      <c r="D151" s="5" t="s">
        <v>2089</v>
      </c>
      <c r="E151" s="31" t="s">
        <v>974</v>
      </c>
    </row>
    <row r="152" spans="3:5" x14ac:dyDescent="0.25">
      <c r="C152" t="s">
        <v>2092</v>
      </c>
      <c r="D152" s="5" t="s">
        <v>2089</v>
      </c>
      <c r="E152" s="31" t="s">
        <v>976</v>
      </c>
    </row>
    <row r="153" spans="3:5" x14ac:dyDescent="0.25">
      <c r="C153" t="s">
        <v>2093</v>
      </c>
      <c r="D153" s="5" t="s">
        <v>2089</v>
      </c>
      <c r="E153" s="31" t="s">
        <v>970</v>
      </c>
    </row>
    <row r="154" spans="3:5" x14ac:dyDescent="0.25">
      <c r="C154" t="s">
        <v>2094</v>
      </c>
      <c r="D154" s="5" t="s">
        <v>2089</v>
      </c>
      <c r="E154" s="31" t="s">
        <v>972</v>
      </c>
    </row>
    <row r="155" spans="3:5" x14ac:dyDescent="0.25">
      <c r="C155" t="s">
        <v>2095</v>
      </c>
      <c r="D155" s="5" t="s">
        <v>2089</v>
      </c>
      <c r="E155" s="31" t="s">
        <v>974</v>
      </c>
    </row>
    <row r="156" spans="3:5" x14ac:dyDescent="0.25">
      <c r="C156" t="s">
        <v>2096</v>
      </c>
      <c r="D156" s="5" t="s">
        <v>2089</v>
      </c>
      <c r="E156" s="31" t="s">
        <v>976</v>
      </c>
    </row>
    <row r="157" spans="3:5" x14ac:dyDescent="0.25">
      <c r="C157" t="s">
        <v>2097</v>
      </c>
      <c r="D157" s="5" t="s">
        <v>2089</v>
      </c>
      <c r="E157" s="31" t="s">
        <v>978</v>
      </c>
    </row>
    <row r="158" spans="3:5" x14ac:dyDescent="0.25">
      <c r="C158" t="s">
        <v>2098</v>
      </c>
      <c r="D158" s="5" t="s">
        <v>2089</v>
      </c>
      <c r="E158" s="31" t="s">
        <v>980</v>
      </c>
    </row>
    <row r="159" spans="3:5" x14ac:dyDescent="0.25">
      <c r="C159" t="s">
        <v>2099</v>
      </c>
      <c r="D159" s="5" t="s">
        <v>2089</v>
      </c>
      <c r="E159" s="31" t="s">
        <v>982</v>
      </c>
    </row>
    <row r="160" spans="3:5" x14ac:dyDescent="0.25">
      <c r="C160" t="s">
        <v>2100</v>
      </c>
      <c r="D160" s="5" t="s">
        <v>2089</v>
      </c>
      <c r="E160" s="31" t="s">
        <v>984</v>
      </c>
    </row>
    <row r="161" spans="3:5" x14ac:dyDescent="0.25">
      <c r="C161" t="s">
        <v>2101</v>
      </c>
      <c r="D161" s="5" t="s">
        <v>2089</v>
      </c>
      <c r="E161" s="31" t="s">
        <v>978</v>
      </c>
    </row>
    <row r="162" spans="3:5" x14ac:dyDescent="0.25">
      <c r="C162" t="s">
        <v>2102</v>
      </c>
      <c r="D162" s="5" t="s">
        <v>2089</v>
      </c>
      <c r="E162" s="31" t="s">
        <v>980</v>
      </c>
    </row>
    <row r="163" spans="3:5" x14ac:dyDescent="0.25">
      <c r="C163" t="s">
        <v>2103</v>
      </c>
      <c r="D163" s="5" t="s">
        <v>2089</v>
      </c>
      <c r="E163" s="31" t="s">
        <v>982</v>
      </c>
    </row>
    <row r="164" spans="3:5" x14ac:dyDescent="0.25">
      <c r="C164" t="s">
        <v>2104</v>
      </c>
      <c r="D164" s="5" t="s">
        <v>2089</v>
      </c>
      <c r="E164" s="31" t="s">
        <v>984</v>
      </c>
    </row>
    <row r="165" spans="3:5" x14ac:dyDescent="0.25">
      <c r="C165" t="s">
        <v>2105</v>
      </c>
      <c r="D165" s="5" t="s">
        <v>2089</v>
      </c>
      <c r="E165" s="31" t="s">
        <v>986</v>
      </c>
    </row>
    <row r="166" spans="3:5" x14ac:dyDescent="0.25">
      <c r="C166" t="s">
        <v>2106</v>
      </c>
      <c r="D166" s="5" t="s">
        <v>2089</v>
      </c>
      <c r="E166" s="31" t="s">
        <v>988</v>
      </c>
    </row>
    <row r="167" spans="3:5" x14ac:dyDescent="0.25">
      <c r="C167" t="s">
        <v>2107</v>
      </c>
      <c r="D167" s="5" t="s">
        <v>2089</v>
      </c>
      <c r="E167" s="31" t="s">
        <v>990</v>
      </c>
    </row>
    <row r="168" spans="3:5" x14ac:dyDescent="0.25">
      <c r="C168" t="s">
        <v>2108</v>
      </c>
      <c r="D168" s="5" t="s">
        <v>2089</v>
      </c>
      <c r="E168" s="31" t="s">
        <v>992</v>
      </c>
    </row>
    <row r="169" spans="3:5" x14ac:dyDescent="0.25">
      <c r="C169" t="s">
        <v>2109</v>
      </c>
      <c r="D169" s="5" t="s">
        <v>2089</v>
      </c>
      <c r="E169" s="31" t="s">
        <v>986</v>
      </c>
    </row>
    <row r="170" spans="3:5" x14ac:dyDescent="0.25">
      <c r="C170" t="s">
        <v>2110</v>
      </c>
      <c r="D170" s="5" t="s">
        <v>2089</v>
      </c>
      <c r="E170" s="31" t="s">
        <v>988</v>
      </c>
    </row>
    <row r="171" spans="3:5" x14ac:dyDescent="0.25">
      <c r="C171" t="s">
        <v>2111</v>
      </c>
      <c r="D171" s="5" t="s">
        <v>2089</v>
      </c>
      <c r="E171" s="31" t="s">
        <v>990</v>
      </c>
    </row>
    <row r="172" spans="3:5" x14ac:dyDescent="0.25">
      <c r="C172" t="s">
        <v>2112</v>
      </c>
      <c r="D172" s="5" t="s">
        <v>2089</v>
      </c>
      <c r="E172" s="31" t="s">
        <v>992</v>
      </c>
    </row>
    <row r="173" spans="3:5" x14ac:dyDescent="0.25">
      <c r="C173" t="s">
        <v>2113</v>
      </c>
      <c r="D173" s="5" t="s">
        <v>2114</v>
      </c>
      <c r="E173" s="31" t="s">
        <v>994</v>
      </c>
    </row>
    <row r="174" spans="3:5" x14ac:dyDescent="0.25">
      <c r="C174" t="s">
        <v>2115</v>
      </c>
      <c r="D174" s="5" t="s">
        <v>2114</v>
      </c>
      <c r="E174" s="31" t="s">
        <v>996</v>
      </c>
    </row>
    <row r="175" spans="3:5" x14ac:dyDescent="0.25">
      <c r="C175" t="s">
        <v>2116</v>
      </c>
      <c r="D175" s="5" t="s">
        <v>2114</v>
      </c>
      <c r="E175" s="31" t="s">
        <v>998</v>
      </c>
    </row>
    <row r="176" spans="3:5" x14ac:dyDescent="0.25">
      <c r="C176" t="s">
        <v>2117</v>
      </c>
      <c r="D176" s="5" t="s">
        <v>2114</v>
      </c>
      <c r="E176" s="31" t="s">
        <v>1000</v>
      </c>
    </row>
    <row r="177" spans="3:5" x14ac:dyDescent="0.25">
      <c r="C177" t="s">
        <v>2118</v>
      </c>
      <c r="D177" s="5" t="s">
        <v>2114</v>
      </c>
      <c r="E177" s="31" t="s">
        <v>1002</v>
      </c>
    </row>
    <row r="178" spans="3:5" x14ac:dyDescent="0.25">
      <c r="C178" t="s">
        <v>2119</v>
      </c>
      <c r="D178" s="5" t="s">
        <v>2027</v>
      </c>
      <c r="E178" s="31" t="s">
        <v>1004</v>
      </c>
    </row>
    <row r="179" spans="3:5" x14ac:dyDescent="0.25">
      <c r="C179" t="s">
        <v>2120</v>
      </c>
      <c r="D179" s="5" t="s">
        <v>2027</v>
      </c>
      <c r="E179" s="90" t="s">
        <v>1006</v>
      </c>
    </row>
    <row r="180" spans="3:5" x14ac:dyDescent="0.25">
      <c r="C180" t="s">
        <v>2121</v>
      </c>
      <c r="D180" s="5" t="s">
        <v>2089</v>
      </c>
      <c r="E180" s="90" t="s">
        <v>1008</v>
      </c>
    </row>
    <row r="181" spans="3:5" x14ac:dyDescent="0.25">
      <c r="C181" t="s">
        <v>2122</v>
      </c>
      <c r="D181" s="5" t="s">
        <v>2089</v>
      </c>
      <c r="E181" s="90" t="s">
        <v>1008</v>
      </c>
    </row>
    <row r="182" spans="3:5" x14ac:dyDescent="0.25">
      <c r="C182" t="s">
        <v>2123</v>
      </c>
      <c r="D182" s="5" t="s">
        <v>2089</v>
      </c>
      <c r="E182" s="90" t="s">
        <v>1010</v>
      </c>
    </row>
    <row r="183" spans="3:5" x14ac:dyDescent="0.25">
      <c r="C183" t="s">
        <v>2124</v>
      </c>
      <c r="D183" s="5" t="s">
        <v>2089</v>
      </c>
      <c r="E183" s="90" t="s">
        <v>1012</v>
      </c>
    </row>
    <row r="184" spans="3:5" x14ac:dyDescent="0.25">
      <c r="C184" t="s">
        <v>2125</v>
      </c>
      <c r="D184" s="5" t="s">
        <v>2089</v>
      </c>
      <c r="E184" s="90" t="s">
        <v>1014</v>
      </c>
    </row>
    <row r="185" spans="3:5" x14ac:dyDescent="0.25">
      <c r="C185" t="s">
        <v>2126</v>
      </c>
      <c r="D185" s="5" t="s">
        <v>2089</v>
      </c>
      <c r="E185" s="90" t="s">
        <v>1016</v>
      </c>
    </row>
    <row r="186" spans="3:5" x14ac:dyDescent="0.25">
      <c r="C186" t="s">
        <v>2127</v>
      </c>
      <c r="D186" s="5" t="s">
        <v>2089</v>
      </c>
      <c r="E186" s="90" t="s">
        <v>1018</v>
      </c>
    </row>
    <row r="187" spans="3:5" x14ac:dyDescent="0.25">
      <c r="C187" t="s">
        <v>2128</v>
      </c>
      <c r="D187" s="5" t="s">
        <v>2089</v>
      </c>
      <c r="E187" s="90" t="s">
        <v>1020</v>
      </c>
    </row>
    <row r="188" spans="3:5" x14ac:dyDescent="0.25">
      <c r="C188" t="s">
        <v>2129</v>
      </c>
      <c r="D188" s="5" t="s">
        <v>2089</v>
      </c>
      <c r="E188" s="90" t="s">
        <v>1022</v>
      </c>
    </row>
    <row r="189" spans="3:5" x14ac:dyDescent="0.25">
      <c r="C189" t="s">
        <v>2130</v>
      </c>
      <c r="D189" s="5" t="s">
        <v>2089</v>
      </c>
      <c r="E189" s="90" t="s">
        <v>1024</v>
      </c>
    </row>
    <row r="190" spans="3:5" x14ac:dyDescent="0.25">
      <c r="C190" t="s">
        <v>2131</v>
      </c>
      <c r="D190" s="5" t="s">
        <v>2089</v>
      </c>
      <c r="E190" s="90" t="s">
        <v>1026</v>
      </c>
    </row>
    <row r="191" spans="3:5" x14ac:dyDescent="0.25">
      <c r="C191" t="s">
        <v>2132</v>
      </c>
      <c r="D191" s="5" t="s">
        <v>2089</v>
      </c>
      <c r="E191" s="90" t="s">
        <v>1028</v>
      </c>
    </row>
    <row r="192" spans="3:5" x14ac:dyDescent="0.25">
      <c r="C192" t="s">
        <v>2133</v>
      </c>
      <c r="D192" s="5" t="s">
        <v>2089</v>
      </c>
      <c r="E192" s="90" t="s">
        <v>1030</v>
      </c>
    </row>
    <row r="193" spans="3:5" x14ac:dyDescent="0.25">
      <c r="C193" t="s">
        <v>2134</v>
      </c>
      <c r="D193" s="5" t="s">
        <v>2089</v>
      </c>
      <c r="E193" s="90" t="s">
        <v>1032</v>
      </c>
    </row>
    <row r="194" spans="3:5" x14ac:dyDescent="0.25">
      <c r="C194" t="s">
        <v>2135</v>
      </c>
      <c r="D194" s="5" t="s">
        <v>2089</v>
      </c>
      <c r="E194" s="90" t="s">
        <v>1040</v>
      </c>
    </row>
    <row r="195" spans="3:5" x14ac:dyDescent="0.25">
      <c r="C195" t="s">
        <v>2136</v>
      </c>
      <c r="D195" s="5" t="s">
        <v>2089</v>
      </c>
      <c r="E195" s="90" t="s">
        <v>1042</v>
      </c>
    </row>
    <row r="196" spans="3:5" x14ac:dyDescent="0.25">
      <c r="C196" t="s">
        <v>2137</v>
      </c>
      <c r="D196" s="5" t="s">
        <v>2089</v>
      </c>
      <c r="E196" s="90" t="s">
        <v>1040</v>
      </c>
    </row>
    <row r="197" spans="3:5" x14ac:dyDescent="0.25">
      <c r="C197" t="s">
        <v>2138</v>
      </c>
      <c r="D197" s="5" t="s">
        <v>2089</v>
      </c>
      <c r="E197" s="90" t="s">
        <v>1042</v>
      </c>
    </row>
    <row r="198" spans="3:5" x14ac:dyDescent="0.25">
      <c r="C198" t="s">
        <v>2139</v>
      </c>
      <c r="D198" s="5" t="s">
        <v>2089</v>
      </c>
      <c r="E198" s="90" t="s">
        <v>1044</v>
      </c>
    </row>
    <row r="199" spans="3:5" x14ac:dyDescent="0.25">
      <c r="C199" t="s">
        <v>2140</v>
      </c>
      <c r="D199" s="5" t="s">
        <v>2089</v>
      </c>
      <c r="E199" s="90" t="s">
        <v>1046</v>
      </c>
    </row>
    <row r="200" spans="3:5" x14ac:dyDescent="0.25">
      <c r="C200" t="s">
        <v>2141</v>
      </c>
      <c r="D200" s="5" t="s">
        <v>2089</v>
      </c>
      <c r="E200" s="90" t="s">
        <v>1048</v>
      </c>
    </row>
    <row r="201" spans="3:5" x14ac:dyDescent="0.25">
      <c r="C201" t="s">
        <v>2142</v>
      </c>
      <c r="D201" s="5" t="s">
        <v>2089</v>
      </c>
      <c r="E201" s="90" t="s">
        <v>1050</v>
      </c>
    </row>
    <row r="202" spans="3:5" x14ac:dyDescent="0.25">
      <c r="C202" t="s">
        <v>2143</v>
      </c>
      <c r="D202" s="5" t="s">
        <v>2089</v>
      </c>
      <c r="E202" s="90" t="s">
        <v>1044</v>
      </c>
    </row>
    <row r="203" spans="3:5" x14ac:dyDescent="0.25">
      <c r="C203" t="s">
        <v>2144</v>
      </c>
      <c r="D203" s="5" t="s">
        <v>2089</v>
      </c>
      <c r="E203" s="90" t="s">
        <v>1046</v>
      </c>
    </row>
    <row r="204" spans="3:5" x14ac:dyDescent="0.25">
      <c r="C204" t="s">
        <v>2145</v>
      </c>
      <c r="D204" s="5" t="s">
        <v>2089</v>
      </c>
      <c r="E204" s="90" t="s">
        <v>1052</v>
      </c>
    </row>
    <row r="205" spans="3:5" x14ac:dyDescent="0.25">
      <c r="C205" t="s">
        <v>2146</v>
      </c>
      <c r="D205" s="5" t="s">
        <v>2089</v>
      </c>
      <c r="E205" s="90" t="s">
        <v>1054</v>
      </c>
    </row>
    <row r="206" spans="3:5" x14ac:dyDescent="0.25">
      <c r="C206" t="s">
        <v>2147</v>
      </c>
      <c r="D206" s="5" t="s">
        <v>2089</v>
      </c>
      <c r="E206" s="90" t="s">
        <v>1044</v>
      </c>
    </row>
    <row r="207" spans="3:5" x14ac:dyDescent="0.25">
      <c r="C207" t="s">
        <v>2148</v>
      </c>
      <c r="D207" s="5" t="s">
        <v>2089</v>
      </c>
      <c r="E207" s="90" t="s">
        <v>1046</v>
      </c>
    </row>
    <row r="208" spans="3:5" x14ac:dyDescent="0.25">
      <c r="C208" t="s">
        <v>2149</v>
      </c>
      <c r="D208" s="5" t="s">
        <v>2089</v>
      </c>
      <c r="E208" s="90" t="s">
        <v>1048</v>
      </c>
    </row>
    <row r="209" spans="3:5" x14ac:dyDescent="0.25">
      <c r="C209" t="s">
        <v>2150</v>
      </c>
      <c r="D209" s="5" t="s">
        <v>2089</v>
      </c>
      <c r="E209" s="90" t="s">
        <v>1050</v>
      </c>
    </row>
    <row r="210" spans="3:5" x14ac:dyDescent="0.25">
      <c r="C210" t="s">
        <v>2151</v>
      </c>
      <c r="D210" s="5" t="s">
        <v>2089</v>
      </c>
      <c r="E210" s="90" t="s">
        <v>1044</v>
      </c>
    </row>
    <row r="211" spans="3:5" x14ac:dyDescent="0.25">
      <c r="C211" t="s">
        <v>2152</v>
      </c>
      <c r="D211" s="5" t="s">
        <v>2089</v>
      </c>
      <c r="E211" s="90" t="s">
        <v>1046</v>
      </c>
    </row>
    <row r="212" spans="3:5" x14ac:dyDescent="0.25">
      <c r="C212" t="s">
        <v>2153</v>
      </c>
      <c r="D212" s="5" t="s">
        <v>2089</v>
      </c>
      <c r="E212" s="90" t="s">
        <v>1052</v>
      </c>
    </row>
    <row r="213" spans="3:5" x14ac:dyDescent="0.25">
      <c r="C213" t="s">
        <v>2154</v>
      </c>
      <c r="D213" s="5" t="s">
        <v>2089</v>
      </c>
      <c r="E213" s="90" t="s">
        <v>1054</v>
      </c>
    </row>
    <row r="214" spans="3:5" x14ac:dyDescent="0.25">
      <c r="C214" t="s">
        <v>2155</v>
      </c>
      <c r="D214" s="5" t="s">
        <v>133</v>
      </c>
      <c r="E214" s="90" t="s">
        <v>1056</v>
      </c>
    </row>
    <row r="215" spans="3:5" x14ac:dyDescent="0.25">
      <c r="C215" t="s">
        <v>2156</v>
      </c>
      <c r="D215" s="5" t="s">
        <v>132</v>
      </c>
      <c r="E215" s="90" t="s">
        <v>1058</v>
      </c>
    </row>
    <row r="216" spans="3:5" x14ac:dyDescent="0.25">
      <c r="C216" t="s">
        <v>2157</v>
      </c>
      <c r="D216" s="5" t="s">
        <v>132</v>
      </c>
      <c r="E216" s="90" t="s">
        <v>1060</v>
      </c>
    </row>
    <row r="217" spans="3:5" x14ac:dyDescent="0.25">
      <c r="C217" t="s">
        <v>2158</v>
      </c>
      <c r="D217" s="5" t="s">
        <v>132</v>
      </c>
      <c r="E217" s="90" t="s">
        <v>1062</v>
      </c>
    </row>
    <row r="218" spans="3:5" x14ac:dyDescent="0.25">
      <c r="C218" t="s">
        <v>2159</v>
      </c>
      <c r="D218" s="5" t="s">
        <v>174</v>
      </c>
      <c r="E218" s="90" t="s">
        <v>1064</v>
      </c>
    </row>
    <row r="219" spans="3:5" x14ac:dyDescent="0.25">
      <c r="C219" t="s">
        <v>2160</v>
      </c>
      <c r="D219" s="5" t="s">
        <v>174</v>
      </c>
      <c r="E219" s="90" t="s">
        <v>1066</v>
      </c>
    </row>
    <row r="220" spans="3:5" x14ac:dyDescent="0.25">
      <c r="C220" t="s">
        <v>2161</v>
      </c>
      <c r="D220" s="5" t="s">
        <v>174</v>
      </c>
      <c r="E220" s="90" t="s">
        <v>1068</v>
      </c>
    </row>
    <row r="221" spans="3:5" x14ac:dyDescent="0.25">
      <c r="C221" t="s">
        <v>2162</v>
      </c>
      <c r="D221" s="5" t="s">
        <v>174</v>
      </c>
      <c r="E221" s="90" t="s">
        <v>1070</v>
      </c>
    </row>
    <row r="222" spans="3:5" x14ac:dyDescent="0.25">
      <c r="C222" t="s">
        <v>2163</v>
      </c>
      <c r="D222" s="5" t="s">
        <v>174</v>
      </c>
      <c r="E222" s="90" t="s">
        <v>1072</v>
      </c>
    </row>
    <row r="223" spans="3:5" x14ac:dyDescent="0.25">
      <c r="C223" t="s">
        <v>2164</v>
      </c>
      <c r="D223" s="5" t="s">
        <v>174</v>
      </c>
      <c r="E223" s="90" t="s">
        <v>1074</v>
      </c>
    </row>
    <row r="224" spans="3:5" x14ac:dyDescent="0.25">
      <c r="C224" t="s">
        <v>2165</v>
      </c>
      <c r="D224" s="5" t="s">
        <v>174</v>
      </c>
      <c r="E224" s="90" t="s">
        <v>1076</v>
      </c>
    </row>
    <row r="225" spans="3:5" x14ac:dyDescent="0.25">
      <c r="C225" t="s">
        <v>2166</v>
      </c>
      <c r="D225" s="5" t="s">
        <v>174</v>
      </c>
      <c r="E225" s="90" t="s">
        <v>1078</v>
      </c>
    </row>
    <row r="226" spans="3:5" x14ac:dyDescent="0.25">
      <c r="C226" t="s">
        <v>2167</v>
      </c>
      <c r="D226" s="5" t="s">
        <v>174</v>
      </c>
      <c r="E226" s="90" t="s">
        <v>1080</v>
      </c>
    </row>
    <row r="227" spans="3:5" x14ac:dyDescent="0.25">
      <c r="C227" t="s">
        <v>2168</v>
      </c>
      <c r="D227" s="5" t="s">
        <v>174</v>
      </c>
      <c r="E227" s="90" t="s">
        <v>1082</v>
      </c>
    </row>
    <row r="228" spans="3:5" x14ac:dyDescent="0.25">
      <c r="C228" t="s">
        <v>2169</v>
      </c>
      <c r="D228" s="5" t="s">
        <v>174</v>
      </c>
      <c r="E228" s="90" t="s">
        <v>1084</v>
      </c>
    </row>
    <row r="229" spans="3:5" x14ac:dyDescent="0.25">
      <c r="C229" t="s">
        <v>2170</v>
      </c>
      <c r="D229" s="5" t="s">
        <v>174</v>
      </c>
      <c r="E229" s="90" t="s">
        <v>1086</v>
      </c>
    </row>
    <row r="230" spans="3:5" x14ac:dyDescent="0.25">
      <c r="C230" t="s">
        <v>2171</v>
      </c>
      <c r="D230" s="5" t="s">
        <v>174</v>
      </c>
      <c r="E230" s="90" t="s">
        <v>1064</v>
      </c>
    </row>
    <row r="231" spans="3:5" x14ac:dyDescent="0.25">
      <c r="C231" t="s">
        <v>2172</v>
      </c>
      <c r="D231" s="5" t="s">
        <v>174</v>
      </c>
      <c r="E231" s="90" t="s">
        <v>1066</v>
      </c>
    </row>
    <row r="232" spans="3:5" x14ac:dyDescent="0.25">
      <c r="C232" t="s">
        <v>2173</v>
      </c>
      <c r="D232" s="5" t="s">
        <v>174</v>
      </c>
      <c r="E232" s="90" t="s">
        <v>1068</v>
      </c>
    </row>
    <row r="233" spans="3:5" x14ac:dyDescent="0.25">
      <c r="C233" t="s">
        <v>2174</v>
      </c>
      <c r="D233" s="5" t="s">
        <v>174</v>
      </c>
      <c r="E233" s="90" t="s">
        <v>1070</v>
      </c>
    </row>
    <row r="234" spans="3:5" x14ac:dyDescent="0.25">
      <c r="C234" t="s">
        <v>2175</v>
      </c>
      <c r="D234" s="5" t="s">
        <v>174</v>
      </c>
      <c r="E234" s="90" t="s">
        <v>1072</v>
      </c>
    </row>
    <row r="235" spans="3:5" x14ac:dyDescent="0.25">
      <c r="C235" t="s">
        <v>2176</v>
      </c>
      <c r="D235" s="5" t="s">
        <v>174</v>
      </c>
      <c r="E235" s="90" t="s">
        <v>1074</v>
      </c>
    </row>
    <row r="236" spans="3:5" x14ac:dyDescent="0.25">
      <c r="C236" t="s">
        <v>2177</v>
      </c>
      <c r="D236" s="5" t="s">
        <v>174</v>
      </c>
      <c r="E236" s="90" t="s">
        <v>1076</v>
      </c>
    </row>
    <row r="237" spans="3:5" x14ac:dyDescent="0.25">
      <c r="C237" t="s">
        <v>2178</v>
      </c>
      <c r="D237" s="5" t="s">
        <v>174</v>
      </c>
      <c r="E237" s="90" t="s">
        <v>1078</v>
      </c>
    </row>
    <row r="238" spans="3:5" x14ac:dyDescent="0.25">
      <c r="C238" t="s">
        <v>2179</v>
      </c>
      <c r="D238" s="5" t="s">
        <v>174</v>
      </c>
      <c r="E238" s="90" t="s">
        <v>1080</v>
      </c>
    </row>
    <row r="239" spans="3:5" x14ac:dyDescent="0.25">
      <c r="C239" t="s">
        <v>2180</v>
      </c>
      <c r="D239" s="5" t="s">
        <v>174</v>
      </c>
      <c r="E239" s="90" t="s">
        <v>1082</v>
      </c>
    </row>
    <row r="240" spans="3:5" x14ac:dyDescent="0.25">
      <c r="C240" t="s">
        <v>2181</v>
      </c>
      <c r="D240" s="5" t="s">
        <v>174</v>
      </c>
      <c r="E240" s="90" t="s">
        <v>1084</v>
      </c>
    </row>
    <row r="241" spans="3:5" x14ac:dyDescent="0.25">
      <c r="C241" t="s">
        <v>2182</v>
      </c>
      <c r="D241" s="5" t="s">
        <v>174</v>
      </c>
      <c r="E241" s="90" t="s">
        <v>1086</v>
      </c>
    </row>
    <row r="242" spans="3:5" x14ac:dyDescent="0.25">
      <c r="C242" t="s">
        <v>2183</v>
      </c>
      <c r="D242" s="5" t="s">
        <v>2027</v>
      </c>
      <c r="E242" s="90" t="s">
        <v>1088</v>
      </c>
    </row>
    <row r="243" spans="3:5" x14ac:dyDescent="0.25">
      <c r="C243" t="s">
        <v>2184</v>
      </c>
      <c r="D243" s="5" t="s">
        <v>2089</v>
      </c>
      <c r="E243" s="90" t="s">
        <v>1088</v>
      </c>
    </row>
    <row r="244" spans="3:5" x14ac:dyDescent="0.25">
      <c r="C244" t="s">
        <v>2185</v>
      </c>
      <c r="D244" s="5" t="s">
        <v>2089</v>
      </c>
      <c r="E244" s="90" t="s">
        <v>1088</v>
      </c>
    </row>
    <row r="245" spans="3:5" x14ac:dyDescent="0.25">
      <c r="C245" t="s">
        <v>2186</v>
      </c>
      <c r="D245" s="5" t="s">
        <v>2089</v>
      </c>
      <c r="E245" s="90" t="s">
        <v>1088</v>
      </c>
    </row>
    <row r="246" spans="3:5" x14ac:dyDescent="0.25">
      <c r="C246" t="s">
        <v>2187</v>
      </c>
      <c r="D246" s="5" t="s">
        <v>2089</v>
      </c>
      <c r="E246" s="90" t="s">
        <v>1088</v>
      </c>
    </row>
    <row r="247" spans="3:5" x14ac:dyDescent="0.25">
      <c r="C247" t="s">
        <v>2188</v>
      </c>
      <c r="D247" s="5" t="s">
        <v>2089</v>
      </c>
      <c r="E247" s="90" t="s">
        <v>1088</v>
      </c>
    </row>
    <row r="248" spans="3:5" x14ac:dyDescent="0.25">
      <c r="C248" t="s">
        <v>2189</v>
      </c>
      <c r="D248" s="5" t="s">
        <v>2089</v>
      </c>
      <c r="E248" s="90" t="s">
        <v>1088</v>
      </c>
    </row>
    <row r="249" spans="3:5" x14ac:dyDescent="0.25">
      <c r="C249" t="s">
        <v>2190</v>
      </c>
      <c r="D249" s="5" t="s">
        <v>2089</v>
      </c>
      <c r="E249" s="90" t="s">
        <v>1088</v>
      </c>
    </row>
    <row r="250" spans="3:5" x14ac:dyDescent="0.25">
      <c r="C250" t="s">
        <v>2191</v>
      </c>
      <c r="D250" s="5" t="s">
        <v>2089</v>
      </c>
      <c r="E250" s="90" t="s">
        <v>1088</v>
      </c>
    </row>
    <row r="251" spans="3:5" x14ac:dyDescent="0.25">
      <c r="C251" t="s">
        <v>2192</v>
      </c>
      <c r="D251" s="5" t="s">
        <v>174</v>
      </c>
      <c r="E251" s="90" t="s">
        <v>1090</v>
      </c>
    </row>
    <row r="252" spans="3:5" x14ac:dyDescent="0.25">
      <c r="C252" t="s">
        <v>2193</v>
      </c>
      <c r="D252" s="5" t="s">
        <v>174</v>
      </c>
      <c r="E252" s="90" t="s">
        <v>1092</v>
      </c>
    </row>
    <row r="253" spans="3:5" x14ac:dyDescent="0.25">
      <c r="C253" t="s">
        <v>2194</v>
      </c>
      <c r="D253" s="5" t="s">
        <v>174</v>
      </c>
      <c r="E253" s="90" t="s">
        <v>1094</v>
      </c>
    </row>
    <row r="254" spans="3:5" x14ac:dyDescent="0.25">
      <c r="C254" t="s">
        <v>2195</v>
      </c>
      <c r="D254" s="5" t="s">
        <v>174</v>
      </c>
      <c r="E254" s="90" t="s">
        <v>1096</v>
      </c>
    </row>
    <row r="255" spans="3:5" x14ac:dyDescent="0.25">
      <c r="C255" t="s">
        <v>2196</v>
      </c>
      <c r="D255" s="5" t="s">
        <v>174</v>
      </c>
      <c r="E255" s="90" t="s">
        <v>1098</v>
      </c>
    </row>
    <row r="256" spans="3:5" x14ac:dyDescent="0.25">
      <c r="C256" t="s">
        <v>2197</v>
      </c>
      <c r="D256" s="5" t="s">
        <v>174</v>
      </c>
      <c r="E256" s="90" t="s">
        <v>1100</v>
      </c>
    </row>
    <row r="257" spans="3:5" x14ac:dyDescent="0.25">
      <c r="C257" s="1" t="s">
        <v>2198</v>
      </c>
      <c r="D257" s="5" t="s">
        <v>174</v>
      </c>
      <c r="E257" s="90" t="s">
        <v>1102</v>
      </c>
    </row>
    <row r="258" spans="3:5" x14ac:dyDescent="0.25">
      <c r="C258" t="s">
        <v>2199</v>
      </c>
      <c r="D258" s="5" t="s">
        <v>174</v>
      </c>
      <c r="E258" s="90" t="s">
        <v>1104</v>
      </c>
    </row>
    <row r="259" spans="3:5" x14ac:dyDescent="0.25">
      <c r="C259" t="s">
        <v>2200</v>
      </c>
      <c r="D259" s="5" t="s">
        <v>174</v>
      </c>
      <c r="E259" s="90" t="s">
        <v>1106</v>
      </c>
    </row>
    <row r="260" spans="3:5" x14ac:dyDescent="0.25">
      <c r="C260" t="s">
        <v>2201</v>
      </c>
      <c r="D260" s="5" t="s">
        <v>174</v>
      </c>
      <c r="E260" s="90" t="s">
        <v>1108</v>
      </c>
    </row>
    <row r="261" spans="3:5" x14ac:dyDescent="0.25">
      <c r="C261" t="s">
        <v>2202</v>
      </c>
      <c r="D261" s="5" t="s">
        <v>174</v>
      </c>
      <c r="E261" s="90" t="s">
        <v>1110</v>
      </c>
    </row>
    <row r="262" spans="3:5" x14ac:dyDescent="0.25">
      <c r="C262" t="s">
        <v>2203</v>
      </c>
      <c r="D262" s="5" t="s">
        <v>174</v>
      </c>
      <c r="E262" s="90" t="s">
        <v>1112</v>
      </c>
    </row>
    <row r="263" spans="3:5" x14ac:dyDescent="0.25">
      <c r="C263" t="s">
        <v>2204</v>
      </c>
      <c r="D263" s="5" t="s">
        <v>174</v>
      </c>
      <c r="E263" s="90" t="s">
        <v>1114</v>
      </c>
    </row>
  </sheetData>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K8548"/>
  <sheetViews>
    <sheetView topLeftCell="CZ5" zoomScaleNormal="100" workbookViewId="0">
      <selection activeCell="DH28" sqref="DH28"/>
    </sheetView>
  </sheetViews>
  <sheetFormatPr defaultRowHeight="15" x14ac:dyDescent="0.25"/>
  <cols>
    <col min="1" max="1" width="9.7109375" customWidth="1"/>
    <col min="2" max="2" width="50.7109375" customWidth="1"/>
    <col min="5" max="7" width="8.7109375" customWidth="1"/>
    <col min="8" max="8" width="37.28515625" customWidth="1"/>
    <col min="9" max="9" width="24.28515625" customWidth="1"/>
    <col min="10" max="10" width="25.7109375" customWidth="1"/>
    <col min="11" max="11" width="39.28515625" customWidth="1"/>
    <col min="13" max="13" width="10.5703125" bestFit="1" customWidth="1"/>
    <col min="15" max="18" width="8.7109375" customWidth="1"/>
    <col min="19" max="20" width="18.28515625" customWidth="1"/>
    <col min="21" max="21" width="14.28515625" customWidth="1"/>
    <col min="22" max="22" width="16.5703125" customWidth="1"/>
    <col min="23" max="23" width="39" customWidth="1"/>
    <col min="24" max="24" width="10.42578125" customWidth="1"/>
    <col min="25" max="25" width="36.7109375" customWidth="1"/>
    <col min="26" max="26" width="38.7109375" customWidth="1"/>
    <col min="27" max="27" width="25.7109375" customWidth="1"/>
    <col min="28" max="28" width="39.7109375" customWidth="1"/>
    <col min="29" max="29" width="19.28515625" customWidth="1"/>
    <col min="30" max="30" width="31.28515625" customWidth="1"/>
    <col min="31" max="32" width="40.28515625" customWidth="1"/>
    <col min="33" max="33" width="59.28515625" customWidth="1"/>
    <col min="37" max="37" width="12.7109375" customWidth="1"/>
    <col min="40" max="40" width="12.42578125" customWidth="1"/>
    <col min="41" max="41" width="25.28515625" customWidth="1"/>
    <col min="44" max="44" width="12" bestFit="1" customWidth="1"/>
    <col min="47" max="47" width="12.7109375" customWidth="1"/>
    <col min="54" max="54" width="12.28515625" customWidth="1"/>
    <col min="55" max="55" width="34.7109375" customWidth="1"/>
    <col min="56" max="56" width="12.7109375" customWidth="1"/>
    <col min="61" max="61" width="31.7109375" customWidth="1"/>
    <col min="62" max="62" width="8.7109375" customWidth="1"/>
    <col min="63" max="64" width="18" customWidth="1"/>
    <col min="65" max="65" width="36.7109375" customWidth="1"/>
    <col min="66" max="68" width="8.7109375" customWidth="1"/>
    <col min="69" max="69" width="28.42578125" customWidth="1"/>
    <col min="70" max="70" width="8.7109375" customWidth="1"/>
    <col min="71" max="71" width="28.7109375" customWidth="1"/>
    <col min="72" max="75" width="8.7109375" customWidth="1"/>
    <col min="76" max="76" width="42" customWidth="1"/>
    <col min="77" max="77" width="44" customWidth="1"/>
    <col min="78" max="78" width="19.7109375" customWidth="1"/>
    <col min="79" max="79" width="19.28515625" customWidth="1"/>
    <col min="80" max="80" width="12" customWidth="1"/>
    <col min="85" max="85" width="49.7109375" customWidth="1"/>
    <col min="86" max="86" width="20.7109375" customWidth="1"/>
    <col min="88" max="88" width="28.7109375" customWidth="1"/>
    <col min="91" max="91" width="17" customWidth="1"/>
    <col min="94" max="94" width="37.28515625" customWidth="1"/>
    <col min="95" max="95" width="24.7109375" customWidth="1"/>
    <col min="96" max="96" width="9.28515625" customWidth="1"/>
    <col min="97" max="97" width="9.42578125" customWidth="1"/>
    <col min="99" max="99" width="40.5703125" customWidth="1"/>
    <col min="100" max="100" width="45.28515625" customWidth="1"/>
    <col min="101" max="101" width="23.28515625" customWidth="1"/>
    <col min="103" max="103" width="24.5703125" customWidth="1"/>
    <col min="105" max="105" width="25.42578125" customWidth="1"/>
    <col min="111" max="111" width="25.5703125" customWidth="1"/>
    <col min="112" max="112" width="93.5703125" customWidth="1"/>
  </cols>
  <sheetData>
    <row r="1" spans="1:115" ht="15.75" thickBot="1" x14ac:dyDescent="0.3">
      <c r="A1" t="s">
        <v>2205</v>
      </c>
      <c r="H1" t="s">
        <v>2206</v>
      </c>
      <c r="L1" t="s">
        <v>2207</v>
      </c>
      <c r="O1" t="s">
        <v>2208</v>
      </c>
      <c r="U1" t="s">
        <v>2209</v>
      </c>
      <c r="AI1" t="s">
        <v>2210</v>
      </c>
      <c r="AP1" t="s">
        <v>2211</v>
      </c>
      <c r="AS1" t="s">
        <v>2212</v>
      </c>
      <c r="AW1" t="s">
        <v>2213</v>
      </c>
      <c r="AZ1" t="s">
        <v>2212</v>
      </c>
      <c r="BD1" t="s">
        <v>2214</v>
      </c>
      <c r="BG1" t="s">
        <v>2212</v>
      </c>
      <c r="BJ1" t="s">
        <v>2215</v>
      </c>
      <c r="BN1" t="s">
        <v>2212</v>
      </c>
      <c r="BT1" t="s">
        <v>2216</v>
      </c>
      <c r="BY1" t="s">
        <v>2217</v>
      </c>
      <c r="CL1" t="s">
        <v>2218</v>
      </c>
      <c r="CP1" t="s">
        <v>2219</v>
      </c>
      <c r="CU1" t="s">
        <v>2220</v>
      </c>
      <c r="CZ1" t="s">
        <v>2221</v>
      </c>
      <c r="DC1" t="s">
        <v>2222</v>
      </c>
    </row>
    <row r="2" spans="1:115" ht="16.5" thickTop="1" thickBot="1" x14ac:dyDescent="0.3">
      <c r="A2" s="2" t="s">
        <v>129</v>
      </c>
      <c r="B2" s="2" t="s">
        <v>125</v>
      </c>
      <c r="C2" s="2" t="s">
        <v>292</v>
      </c>
      <c r="D2" s="2" t="s">
        <v>293</v>
      </c>
      <c r="H2" s="2" t="s">
        <v>2223</v>
      </c>
      <c r="I2" s="2" t="s">
        <v>2224</v>
      </c>
      <c r="J2" s="2" t="s">
        <v>2225</v>
      </c>
      <c r="L2" s="2" t="s">
        <v>129</v>
      </c>
      <c r="M2" s="2" t="s">
        <v>125</v>
      </c>
      <c r="O2" s="2" t="s">
        <v>2226</v>
      </c>
      <c r="P2" s="2" t="s">
        <v>2227</v>
      </c>
      <c r="Q2" s="2" t="s">
        <v>2228</v>
      </c>
      <c r="R2" s="2" t="s">
        <v>2229</v>
      </c>
      <c r="U2" s="2" t="s">
        <v>2226</v>
      </c>
      <c r="V2" s="2" t="s">
        <v>2229</v>
      </c>
      <c r="W2" s="2" t="s">
        <v>2230</v>
      </c>
      <c r="X2" s="103" t="s">
        <v>2231</v>
      </c>
      <c r="Y2" s="2" t="s">
        <v>2232</v>
      </c>
      <c r="Z2" s="2" t="s">
        <v>2233</v>
      </c>
      <c r="AA2" s="2" t="s">
        <v>2234</v>
      </c>
      <c r="AB2" s="2" t="s">
        <v>2235</v>
      </c>
      <c r="AC2" s="2" t="s">
        <v>2236</v>
      </c>
      <c r="AD2" s="2" t="s">
        <v>2237</v>
      </c>
      <c r="AE2" s="2" t="s">
        <v>2238</v>
      </c>
      <c r="AF2" s="2" t="s">
        <v>2239</v>
      </c>
      <c r="AG2" s="2" t="s">
        <v>2240</v>
      </c>
      <c r="AI2" s="2" t="s">
        <v>2226</v>
      </c>
      <c r="AJ2" s="2" t="s">
        <v>2229</v>
      </c>
      <c r="AK2" s="2" t="s">
        <v>2241</v>
      </c>
      <c r="AL2" s="2" t="s">
        <v>2242</v>
      </c>
      <c r="AM2" s="30" t="s">
        <v>198</v>
      </c>
      <c r="AN2" s="30" t="s">
        <v>190</v>
      </c>
      <c r="AP2" s="2" t="s">
        <v>2226</v>
      </c>
      <c r="AQ2" s="2" t="s">
        <v>2229</v>
      </c>
      <c r="AR2" s="2" t="s">
        <v>2241</v>
      </c>
      <c r="AS2" s="2" t="s">
        <v>2242</v>
      </c>
      <c r="AT2" s="101" t="s">
        <v>198</v>
      </c>
      <c r="AU2" s="101" t="s">
        <v>190</v>
      </c>
      <c r="AW2" s="2" t="s">
        <v>2226</v>
      </c>
      <c r="AX2" s="2" t="s">
        <v>2229</v>
      </c>
      <c r="AY2" s="2" t="s">
        <v>2241</v>
      </c>
      <c r="AZ2" s="2" t="s">
        <v>2242</v>
      </c>
      <c r="BA2" s="102" t="s">
        <v>198</v>
      </c>
      <c r="BB2" s="102" t="s">
        <v>190</v>
      </c>
      <c r="BD2" s="2" t="s">
        <v>2226</v>
      </c>
      <c r="BE2" s="2" t="s">
        <v>2227</v>
      </c>
      <c r="BF2" s="2" t="s">
        <v>2228</v>
      </c>
      <c r="BG2" s="2" t="s">
        <v>2229</v>
      </c>
      <c r="BJ2" s="2" t="s">
        <v>2226</v>
      </c>
      <c r="BK2" s="2" t="s">
        <v>2229</v>
      </c>
      <c r="BL2" s="2" t="s">
        <v>196</v>
      </c>
      <c r="BM2" s="2" t="s">
        <v>2243</v>
      </c>
      <c r="BN2" s="2" t="s">
        <v>2244</v>
      </c>
      <c r="BO2" s="2" t="s">
        <v>2245</v>
      </c>
      <c r="BP2" s="2" t="s">
        <v>2246</v>
      </c>
      <c r="BQ2" s="2" t="s">
        <v>2238</v>
      </c>
      <c r="BR2" s="2" t="s">
        <v>2239</v>
      </c>
      <c r="BT2" s="2" t="s">
        <v>2226</v>
      </c>
      <c r="BU2" s="2" t="s">
        <v>2227</v>
      </c>
      <c r="BV2" s="2" t="s">
        <v>2228</v>
      </c>
      <c r="BW2" s="2" t="s">
        <v>2229</v>
      </c>
      <c r="BY2" s="2" t="s">
        <v>129</v>
      </c>
      <c r="BZ2" s="2" t="s">
        <v>2247</v>
      </c>
      <c r="CA2" s="2" t="s">
        <v>2248</v>
      </c>
      <c r="CB2" s="2" t="s">
        <v>2249</v>
      </c>
      <c r="CC2" s="2" t="s">
        <v>2250</v>
      </c>
      <c r="CD2" s="2" t="s">
        <v>2251</v>
      </c>
      <c r="CE2" s="2" t="s">
        <v>2252</v>
      </c>
      <c r="CF2" s="2" t="s">
        <v>2253</v>
      </c>
      <c r="CG2" s="2" t="s">
        <v>2254</v>
      </c>
      <c r="CH2" s="2" t="s">
        <v>2255</v>
      </c>
      <c r="CI2" s="2" t="s">
        <v>2256</v>
      </c>
      <c r="CJ2" s="2" t="s">
        <v>2257</v>
      </c>
      <c r="CL2" s="2" t="s">
        <v>129</v>
      </c>
      <c r="CM2" s="2" t="s">
        <v>125</v>
      </c>
      <c r="CN2" s="2" t="s">
        <v>2258</v>
      </c>
      <c r="CP2" s="2" t="s">
        <v>129</v>
      </c>
      <c r="CQ2" s="2" t="s">
        <v>125</v>
      </c>
      <c r="CR2" s="2" t="s">
        <v>2259</v>
      </c>
      <c r="CS2" s="2" t="s">
        <v>2260</v>
      </c>
      <c r="CU2" s="2" t="s">
        <v>2261</v>
      </c>
      <c r="CV2" s="2" t="s">
        <v>2255</v>
      </c>
      <c r="CW2" s="2" t="s">
        <v>2256</v>
      </c>
      <c r="CX2" s="2" t="s">
        <v>2257</v>
      </c>
      <c r="CZ2" s="2" t="s">
        <v>129</v>
      </c>
      <c r="DA2" s="2" t="s">
        <v>125</v>
      </c>
      <c r="DC2" s="2" t="s">
        <v>129</v>
      </c>
      <c r="DD2" s="2" t="s">
        <v>2262</v>
      </c>
      <c r="DE2" s="2" t="s">
        <v>2263</v>
      </c>
      <c r="DF2" s="2" t="s">
        <v>2255</v>
      </c>
      <c r="DG2" s="2" t="s">
        <v>2256</v>
      </c>
      <c r="DH2" s="2" t="s">
        <v>2257</v>
      </c>
      <c r="DI2" s="2" t="s">
        <v>2264</v>
      </c>
      <c r="DJ2" s="2" t="s">
        <v>2265</v>
      </c>
      <c r="DK2" s="2" t="s">
        <v>2266</v>
      </c>
    </row>
    <row r="3" spans="1:115" ht="15.75" thickTop="1" x14ac:dyDescent="0.25">
      <c r="A3" t="s">
        <v>294</v>
      </c>
      <c r="B3" t="s">
        <v>295</v>
      </c>
      <c r="C3" t="s">
        <v>37</v>
      </c>
      <c r="D3" t="b">
        <v>1</v>
      </c>
      <c r="H3" t="s">
        <v>2267</v>
      </c>
      <c r="I3" t="s">
        <v>352</v>
      </c>
      <c r="J3" t="b">
        <v>1</v>
      </c>
      <c r="L3" t="s">
        <v>2267</v>
      </c>
      <c r="M3" t="s">
        <v>56</v>
      </c>
      <c r="O3" s="111" t="s">
        <v>2268</v>
      </c>
      <c r="P3" s="111" t="str">
        <f>parameters!D2</f>
        <v>81bc6d60-d557-4ac7-9e59-d8405b810ead</v>
      </c>
      <c r="Q3" s="111" t="str">
        <f>parameters!H2</f>
        <v>89666f09-b2bf-4b99-ab5e-b77a15807bf8</v>
      </c>
      <c r="R3" s="111" t="s">
        <v>2269</v>
      </c>
      <c r="T3" t="s">
        <v>221</v>
      </c>
      <c r="U3" s="111" t="str">
        <f>parameters!H2</f>
        <v>89666f09-b2bf-4b99-ab5e-b77a15807bf8</v>
      </c>
      <c r="V3" s="111" t="s">
        <v>2270</v>
      </c>
      <c r="W3" s="111" t="str">
        <f>parameters!I2</f>
        <v>26481bfb-9602-4606-9b82-daa6282c42c3</v>
      </c>
      <c r="X3" s="111" t="s">
        <v>133</v>
      </c>
      <c r="Y3" s="111" t="str">
        <f>assets!$F$3</f>
        <v>10fd8ef4-683e-e911-811a-005056b57459</v>
      </c>
      <c r="Z3" s="111" t="str">
        <f>IF(AND(parameters!AR2="null",parameters!AO2="null"),"null",IF(parameters!AR2="null",parameters!AO2,parameters!AO2&amp;","&amp;parameters!AR2))</f>
        <v>1e08965a-f116-4a6d-8bba-74290edc8c0a</v>
      </c>
      <c r="AA3" t="s">
        <v>2271</v>
      </c>
      <c r="AB3" s="111" t="s">
        <v>2272</v>
      </c>
      <c r="AC3" s="111" t="s">
        <v>133</v>
      </c>
      <c r="AD3" s="111" t="s">
        <v>133</v>
      </c>
      <c r="AE3" s="111" t="s">
        <v>2273</v>
      </c>
      <c r="AF3" s="111" t="s">
        <v>2274</v>
      </c>
      <c r="AG3" s="42" t="str">
        <f>parameters!G2</f>
        <v>Building occupancy type</v>
      </c>
      <c r="AI3" t="s">
        <v>2275</v>
      </c>
      <c r="AJ3" s="111" t="s">
        <v>2276</v>
      </c>
      <c r="AK3" s="121" t="s">
        <v>222</v>
      </c>
      <c r="AL3" s="135" t="s">
        <v>2277</v>
      </c>
      <c r="AM3" s="136" t="s">
        <v>2278</v>
      </c>
      <c r="AN3" s="135" t="s">
        <v>221</v>
      </c>
      <c r="AP3" s="111" t="s">
        <v>2279</v>
      </c>
      <c r="AQ3" s="111" t="s">
        <v>2276</v>
      </c>
      <c r="AR3" s="121">
        <v>3</v>
      </c>
      <c r="AS3" s="118" t="s">
        <v>2280</v>
      </c>
      <c r="AT3" s="119" t="s">
        <v>2281</v>
      </c>
      <c r="AU3" s="118" t="s">
        <v>228</v>
      </c>
      <c r="AW3" t="s">
        <v>2282</v>
      </c>
      <c r="AX3" t="s">
        <v>2276</v>
      </c>
      <c r="AY3" t="b">
        <v>1</v>
      </c>
      <c r="AZ3" t="s">
        <v>2277</v>
      </c>
      <c r="BA3" t="s">
        <v>2283</v>
      </c>
      <c r="BB3" t="s">
        <v>2284</v>
      </c>
      <c r="BD3" s="36" t="s">
        <v>2285</v>
      </c>
      <c r="BE3" t="s">
        <v>2275</v>
      </c>
      <c r="BF3" s="111" t="str">
        <f>INDEX(BU:BV,MATCH(BH3,BV:BV,0),1)</f>
        <v>8c6923e6-d5d7-4b61-b6e7-cf9f6463638c</v>
      </c>
      <c r="BG3" s="111" t="s">
        <v>2214</v>
      </c>
      <c r="BH3" s="135" t="s">
        <v>221</v>
      </c>
      <c r="BJ3" s="111" t="s">
        <v>2286</v>
      </c>
      <c r="BK3" s="111" t="s">
        <v>2287</v>
      </c>
      <c r="BL3" s="111" t="str">
        <f>parameters!O2</f>
        <v>1e8b4c35-8808-4168-846e-8791d0c7b633</v>
      </c>
      <c r="BM3" s="111" t="str">
        <f>parameters!P2</f>
        <v>370056e9-6f36-4b3e-8b31-a3b1f9a6223b</v>
      </c>
      <c r="BN3" s="111"/>
      <c r="BO3" s="111"/>
      <c r="BP3" s="111" t="s">
        <v>2288</v>
      </c>
      <c r="BQ3" s="111" t="s">
        <v>2273</v>
      </c>
      <c r="BR3" s="111" t="s">
        <v>2274</v>
      </c>
      <c r="BT3" s="111" t="s">
        <v>2289</v>
      </c>
      <c r="BU3" s="111" t="str">
        <f>BJ3</f>
        <v>8c6923e6-d5d7-4b61-b6e7-cf9f6463638c</v>
      </c>
      <c r="BV3" s="111" t="str">
        <f>U3</f>
        <v>89666f09-b2bf-4b99-ab5e-b77a15807bf8</v>
      </c>
      <c r="BW3" s="111" t="s">
        <v>2216</v>
      </c>
      <c r="BX3" s="100"/>
      <c r="BY3" t="s">
        <v>2290</v>
      </c>
      <c r="BZ3" t="s">
        <v>2291</v>
      </c>
      <c r="CA3" t="s">
        <v>2292</v>
      </c>
      <c r="CB3" t="s">
        <v>2293</v>
      </c>
      <c r="CD3">
        <v>3</v>
      </c>
      <c r="CE3">
        <v>1</v>
      </c>
      <c r="CF3">
        <v>2010</v>
      </c>
      <c r="CG3" t="s">
        <v>2294</v>
      </c>
      <c r="CH3" t="s">
        <v>2295</v>
      </c>
      <c r="CI3" t="s">
        <v>2296</v>
      </c>
      <c r="CJ3" t="s">
        <v>2297</v>
      </c>
      <c r="CL3" t="s">
        <v>2291</v>
      </c>
      <c r="CM3" t="s">
        <v>98</v>
      </c>
      <c r="CN3" t="b">
        <v>0</v>
      </c>
      <c r="CP3" t="s">
        <v>2298</v>
      </c>
      <c r="CQ3" t="s">
        <v>2299</v>
      </c>
      <c r="CR3" t="s">
        <v>2298</v>
      </c>
      <c r="CS3" t="b">
        <v>1</v>
      </c>
      <c r="CU3" s="118" t="s">
        <v>2300</v>
      </c>
      <c r="CV3" s="118" t="s">
        <v>228</v>
      </c>
      <c r="CW3" s="111" t="s">
        <v>2270</v>
      </c>
      <c r="CX3" s="111" t="s">
        <v>2301</v>
      </c>
      <c r="CZ3" t="s">
        <v>2298</v>
      </c>
      <c r="DA3" t="s">
        <v>2302</v>
      </c>
      <c r="DC3" t="s">
        <v>2303</v>
      </c>
      <c r="DD3" t="s">
        <v>2304</v>
      </c>
      <c r="DE3" t="s">
        <v>133</v>
      </c>
      <c r="DF3" t="s">
        <v>2305</v>
      </c>
      <c r="DG3" t="s">
        <v>2287</v>
      </c>
      <c r="DH3" t="s">
        <v>2306</v>
      </c>
      <c r="DI3" t="s">
        <v>2307</v>
      </c>
      <c r="DJ3" t="s">
        <v>2308</v>
      </c>
      <c r="DK3" t="s">
        <v>2295</v>
      </c>
    </row>
    <row r="4" spans="1:115" x14ac:dyDescent="0.25">
      <c r="A4" t="s">
        <v>296</v>
      </c>
      <c r="B4" t="s">
        <v>297</v>
      </c>
      <c r="C4" t="s">
        <v>37</v>
      </c>
      <c r="D4" t="b">
        <v>1</v>
      </c>
      <c r="H4" t="s">
        <v>2267</v>
      </c>
      <c r="I4" t="s">
        <v>356</v>
      </c>
      <c r="J4" t="b">
        <v>1</v>
      </c>
      <c r="L4" t="s">
        <v>2309</v>
      </c>
      <c r="M4" t="s">
        <v>65</v>
      </c>
      <c r="O4" s="111" t="s">
        <v>2310</v>
      </c>
      <c r="P4" s="111" t="str">
        <f>parameters!D3</f>
        <v>81bc6d60-d557-4ac7-9e59-d8405b810ead</v>
      </c>
      <c r="Q4" s="111" t="str">
        <f>parameters!H3</f>
        <v>849e9e5c-cf49-4128-974f-28b16397a4fc</v>
      </c>
      <c r="R4" s="111" t="s">
        <v>2269</v>
      </c>
      <c r="T4" t="s">
        <v>228</v>
      </c>
      <c r="U4" s="111" t="str">
        <f>parameters!H3</f>
        <v>849e9e5c-cf49-4128-974f-28b16397a4fc</v>
      </c>
      <c r="V4" s="111" t="s">
        <v>2270</v>
      </c>
      <c r="W4" s="111" t="str">
        <f>parameters!I3</f>
        <v>8cb2aab9-da67-4671-963f-221979bd6f72</v>
      </c>
      <c r="X4" s="111" t="s">
        <v>133</v>
      </c>
      <c r="Y4" s="111" t="str">
        <f>assets!$F$3</f>
        <v>10fd8ef4-683e-e911-811a-005056b57459</v>
      </c>
      <c r="Z4" s="111" t="str">
        <f>IF(AND(parameters!AR3="null",parameters!AO3="null"),"null",IF(parameters!AR3="null",parameters!AO3,parameters!AO3&amp;","&amp;parameters!AR3))</f>
        <v>342781ef-92cc-40ee-b936-71ee1118810d</v>
      </c>
      <c r="AA4" t="s">
        <v>2271</v>
      </c>
      <c r="AB4" s="111" t="s">
        <v>2272</v>
      </c>
      <c r="AC4" s="111" t="s">
        <v>133</v>
      </c>
      <c r="AD4" s="111" t="s">
        <v>133</v>
      </c>
      <c r="AE4" s="111" t="s">
        <v>2273</v>
      </c>
      <c r="AF4" s="111" t="s">
        <v>2274</v>
      </c>
      <c r="AG4" s="42" t="str">
        <f>parameters!G3</f>
        <v>Depth of deepest basement below grade</v>
      </c>
      <c r="AI4" t="s">
        <v>2311</v>
      </c>
      <c r="AJ4" s="111" t="s">
        <v>2276</v>
      </c>
      <c r="AK4" s="121" t="s">
        <v>234</v>
      </c>
      <c r="AL4" s="135" t="s">
        <v>2312</v>
      </c>
      <c r="AM4" s="136" t="s">
        <v>2313</v>
      </c>
      <c r="AN4" s="135" t="s">
        <v>233</v>
      </c>
      <c r="AP4" s="111" t="s">
        <v>2314</v>
      </c>
      <c r="AQ4" s="111" t="s">
        <v>2276</v>
      </c>
      <c r="AR4" s="121">
        <v>12.3</v>
      </c>
      <c r="AS4" s="118" t="s">
        <v>2280</v>
      </c>
      <c r="AT4" s="119" t="s">
        <v>2281</v>
      </c>
      <c r="AU4" s="118" t="s">
        <v>238</v>
      </c>
      <c r="AW4" t="s">
        <v>2315</v>
      </c>
      <c r="AX4" t="s">
        <v>2276</v>
      </c>
      <c r="AY4" t="b">
        <v>1</v>
      </c>
      <c r="AZ4" t="s">
        <v>2277</v>
      </c>
      <c r="BA4" t="s">
        <v>2283</v>
      </c>
      <c r="BB4" t="s">
        <v>2316</v>
      </c>
      <c r="BD4" s="111" t="s">
        <v>2317</v>
      </c>
      <c r="BE4" t="s">
        <v>2311</v>
      </c>
      <c r="BF4" s="111" t="str">
        <f t="shared" ref="BF4:BF44" si="0">INDEX(BU:BV,MATCH(BH4,BV:BV,0),1)</f>
        <v>ac99d4ee-7593-4dd3-a907-f5dfc525eaec</v>
      </c>
      <c r="BG4" s="111" t="s">
        <v>2214</v>
      </c>
      <c r="BH4" s="135" t="s">
        <v>233</v>
      </c>
      <c r="BJ4" s="111" t="s">
        <v>2318</v>
      </c>
      <c r="BK4" s="111" t="s">
        <v>2287</v>
      </c>
      <c r="BL4" s="111" t="str">
        <f>parameters!O3</f>
        <v>1e8b4c35-8808-4168-846e-8791d0c7b633</v>
      </c>
      <c r="BM4" s="111" t="str">
        <f>parameters!P3</f>
        <v>3dc8a340-3ce2-4319-a396-2cd81cb9fc7f</v>
      </c>
      <c r="BN4" s="111"/>
      <c r="BO4" s="111"/>
      <c r="BP4" s="111" t="s">
        <v>2288</v>
      </c>
      <c r="BQ4" s="111" t="s">
        <v>2273</v>
      </c>
      <c r="BR4" s="111" t="s">
        <v>2274</v>
      </c>
      <c r="BT4" s="111" t="s">
        <v>2319</v>
      </c>
      <c r="BU4" s="111" t="str">
        <f t="shared" ref="BU4:BU44" si="1">BJ4</f>
        <v>fcd41ba4-c355-45cc-a667-34256734bed2</v>
      </c>
      <c r="BV4" s="111" t="str">
        <f t="shared" ref="BV4:BV44" si="2">U4</f>
        <v>849e9e5c-cf49-4128-974f-28b16397a4fc</v>
      </c>
      <c r="BW4" s="111" t="s">
        <v>2216</v>
      </c>
      <c r="BX4" s="100"/>
      <c r="BY4" t="s">
        <v>2320</v>
      </c>
      <c r="BZ4" t="s">
        <v>2291</v>
      </c>
      <c r="CA4" t="s">
        <v>100</v>
      </c>
      <c r="CB4" t="s">
        <v>100</v>
      </c>
      <c r="CD4">
        <v>1</v>
      </c>
      <c r="CE4">
        <v>2</v>
      </c>
      <c r="CF4">
        <v>2020</v>
      </c>
      <c r="CG4" t="s">
        <v>2294</v>
      </c>
      <c r="CH4" t="s">
        <v>2295</v>
      </c>
      <c r="CI4" t="s">
        <v>2296</v>
      </c>
      <c r="CJ4" t="s">
        <v>2297</v>
      </c>
      <c r="CL4" t="s">
        <v>2321</v>
      </c>
      <c r="CM4" t="s">
        <v>34</v>
      </c>
      <c r="CN4" t="b">
        <v>1</v>
      </c>
      <c r="CP4" t="s">
        <v>2322</v>
      </c>
      <c r="CQ4" t="s">
        <v>2323</v>
      </c>
      <c r="CR4" t="s">
        <v>2298</v>
      </c>
      <c r="CS4" t="b">
        <v>1</v>
      </c>
      <c r="CU4" s="118" t="s">
        <v>2300</v>
      </c>
      <c r="CV4" s="118" t="s">
        <v>238</v>
      </c>
      <c r="CW4" s="111" t="s">
        <v>2270</v>
      </c>
      <c r="CX4" s="111" t="s">
        <v>2301</v>
      </c>
      <c r="CZ4" t="s">
        <v>2322</v>
      </c>
      <c r="DA4" t="s">
        <v>2324</v>
      </c>
      <c r="DC4" t="s">
        <v>2325</v>
      </c>
      <c r="DD4" t="s">
        <v>2326</v>
      </c>
      <c r="DE4" t="s">
        <v>133</v>
      </c>
      <c r="DF4" t="s">
        <v>2305</v>
      </c>
      <c r="DG4" t="s">
        <v>2287</v>
      </c>
      <c r="DH4" t="s">
        <v>2306</v>
      </c>
      <c r="DI4" t="s">
        <v>2327</v>
      </c>
      <c r="DJ4" t="s">
        <v>2328</v>
      </c>
      <c r="DK4" t="s">
        <v>2295</v>
      </c>
    </row>
    <row r="5" spans="1:115" x14ac:dyDescent="0.25">
      <c r="A5" t="s">
        <v>298</v>
      </c>
      <c r="B5" t="s">
        <v>299</v>
      </c>
      <c r="C5" t="s">
        <v>37</v>
      </c>
      <c r="D5" t="b">
        <v>1</v>
      </c>
      <c r="H5" t="s">
        <v>2267</v>
      </c>
      <c r="I5" t="s">
        <v>360</v>
      </c>
      <c r="J5" t="b">
        <v>1</v>
      </c>
      <c r="L5" t="s">
        <v>2329</v>
      </c>
      <c r="M5" t="s">
        <v>2330</v>
      </c>
      <c r="O5" s="111" t="s">
        <v>2331</v>
      </c>
      <c r="P5" s="111" t="str">
        <f>parameters!D4</f>
        <v>81bc6d60-d557-4ac7-9e59-d8405b810ead</v>
      </c>
      <c r="Q5" s="111" t="str">
        <f>parameters!H4</f>
        <v>d14edd25-0f70-4285-a354-7f680b98d115</v>
      </c>
      <c r="R5" s="111" t="s">
        <v>2269</v>
      </c>
      <c r="T5" t="s">
        <v>233</v>
      </c>
      <c r="U5" s="111" t="str">
        <f>parameters!H4</f>
        <v>d14edd25-0f70-4285-a354-7f680b98d115</v>
      </c>
      <c r="V5" s="111" t="s">
        <v>2270</v>
      </c>
      <c r="W5" s="111" t="str">
        <f>parameters!I4</f>
        <v>c3963970-68ff-4687-804f-c56e4793c21b</v>
      </c>
      <c r="X5" s="111" t="s">
        <v>133</v>
      </c>
      <c r="Y5" s="111" t="str">
        <f>assets!$F$3</f>
        <v>10fd8ef4-683e-e911-811a-005056b57459</v>
      </c>
      <c r="Z5" s="111" t="str">
        <f>IF(AND(parameters!AR4="null",parameters!AO4="null"),"null",IF(parameters!AR4="null",parameters!AO4,parameters!AO4&amp;","&amp;parameters!AR4))</f>
        <v>de7ad5e2-eae4-4454-bcff-09b0a5045348</v>
      </c>
      <c r="AA5" t="s">
        <v>2271</v>
      </c>
      <c r="AB5" s="111" t="s">
        <v>2272</v>
      </c>
      <c r="AC5" s="111" t="s">
        <v>133</v>
      </c>
      <c r="AD5" s="111" t="s">
        <v>133</v>
      </c>
      <c r="AE5" s="111" t="s">
        <v>2273</v>
      </c>
      <c r="AF5" s="111" t="s">
        <v>2274</v>
      </c>
      <c r="AG5" s="42" t="str">
        <f>parameters!G4</f>
        <v>Expected fire growth rate</v>
      </c>
      <c r="AI5" t="s">
        <v>2332</v>
      </c>
      <c r="AJ5" s="111" t="s">
        <v>2276</v>
      </c>
      <c r="AK5" s="137" t="s">
        <v>245</v>
      </c>
      <c r="AL5" s="135" t="s">
        <v>2312</v>
      </c>
      <c r="AM5" s="136" t="s">
        <v>2313</v>
      </c>
      <c r="AN5" s="135" t="s">
        <v>244</v>
      </c>
      <c r="AP5" s="111" t="s">
        <v>2333</v>
      </c>
      <c r="AQ5" s="111" t="s">
        <v>2276</v>
      </c>
      <c r="AR5" s="121">
        <v>1850</v>
      </c>
      <c r="AS5" s="118" t="s">
        <v>2309</v>
      </c>
      <c r="AT5" s="119" t="s">
        <v>2281</v>
      </c>
      <c r="AU5" s="118" t="s">
        <v>242</v>
      </c>
      <c r="AW5" t="s">
        <v>2334</v>
      </c>
      <c r="AX5" t="s">
        <v>2276</v>
      </c>
      <c r="AY5" t="b">
        <v>1</v>
      </c>
      <c r="AZ5" t="s">
        <v>2277</v>
      </c>
      <c r="BA5" t="s">
        <v>2283</v>
      </c>
      <c r="BB5" t="s">
        <v>2335</v>
      </c>
      <c r="BD5" s="111" t="s">
        <v>2336</v>
      </c>
      <c r="BE5" t="s">
        <v>2332</v>
      </c>
      <c r="BF5" s="111" t="str">
        <f t="shared" si="0"/>
        <v>008d0305-9eb8-4948-9435-612bca08a00c</v>
      </c>
      <c r="BG5" s="111" t="s">
        <v>2214</v>
      </c>
      <c r="BH5" s="135" t="s">
        <v>244</v>
      </c>
      <c r="BJ5" s="111" t="s">
        <v>2337</v>
      </c>
      <c r="BK5" s="111" t="s">
        <v>2287</v>
      </c>
      <c r="BL5" s="111" t="str">
        <f>parameters!O4</f>
        <v>e674c901-5844-4d64-8830-2933c14a4854</v>
      </c>
      <c r="BM5" s="111" t="str">
        <f>parameters!P4</f>
        <v>39eac0b4-4539-4f30-8e1f-294f8451dc42</v>
      </c>
      <c r="BN5" s="111"/>
      <c r="BO5" s="111"/>
      <c r="BP5" s="111" t="s">
        <v>2288</v>
      </c>
      <c r="BQ5" s="111" t="s">
        <v>2273</v>
      </c>
      <c r="BR5" s="111" t="s">
        <v>2274</v>
      </c>
      <c r="BT5" s="111" t="s">
        <v>2338</v>
      </c>
      <c r="BU5" s="111" t="str">
        <f t="shared" si="1"/>
        <v>ac99d4ee-7593-4dd3-a907-f5dfc525eaec</v>
      </c>
      <c r="BV5" s="111" t="str">
        <f t="shared" si="2"/>
        <v>d14edd25-0f70-4285-a354-7f680b98d115</v>
      </c>
      <c r="BW5" s="111" t="s">
        <v>2216</v>
      </c>
      <c r="BX5" s="100"/>
      <c r="BY5" t="s">
        <v>2339</v>
      </c>
      <c r="BZ5" t="s">
        <v>2321</v>
      </c>
      <c r="CA5" t="s">
        <v>2340</v>
      </c>
      <c r="CB5" t="s">
        <v>100</v>
      </c>
      <c r="CD5">
        <v>23</v>
      </c>
      <c r="CE5">
        <v>6</v>
      </c>
      <c r="CF5">
        <v>2015</v>
      </c>
      <c r="CG5" t="s">
        <v>100</v>
      </c>
      <c r="CH5" t="s">
        <v>2295</v>
      </c>
      <c r="CI5" t="s">
        <v>2296</v>
      </c>
      <c r="CJ5" t="s">
        <v>2297</v>
      </c>
      <c r="CL5" t="s">
        <v>2341</v>
      </c>
      <c r="CM5" t="s">
        <v>100</v>
      </c>
      <c r="CN5" t="b">
        <v>0</v>
      </c>
      <c r="CP5" t="s">
        <v>2342</v>
      </c>
      <c r="CQ5" t="s">
        <v>225</v>
      </c>
      <c r="CR5" t="s">
        <v>2298</v>
      </c>
      <c r="CS5" t="b">
        <v>1</v>
      </c>
      <c r="CU5" s="118" t="s">
        <v>2300</v>
      </c>
      <c r="CV5" s="118" t="s">
        <v>242</v>
      </c>
      <c r="CW5" s="111" t="s">
        <v>2270</v>
      </c>
      <c r="CX5" s="111" t="s">
        <v>2301</v>
      </c>
      <c r="CZ5" t="s">
        <v>2342</v>
      </c>
      <c r="DA5" t="s">
        <v>2343</v>
      </c>
      <c r="DC5" s="111" t="s">
        <v>2344</v>
      </c>
      <c r="DD5" s="111" t="s">
        <v>2304</v>
      </c>
      <c r="DE5" s="111" t="s">
        <v>133</v>
      </c>
      <c r="DF5" s="111" t="s">
        <v>2286</v>
      </c>
      <c r="DG5" s="111" t="s">
        <v>2287</v>
      </c>
      <c r="DH5" s="111" t="str">
        <f>"https://ddb-dev.arup.com/api/parameters/"&amp;DF5&amp;"/revisions"</f>
        <v>https://ddb-dev.arup.com/api/parameters/8c6923e6-d5d7-4b61-b6e7-cf9f6463638c/revisions</v>
      </c>
      <c r="DI5" s="111" t="s">
        <v>2273</v>
      </c>
      <c r="DJ5" s="111" t="s">
        <v>2274</v>
      </c>
      <c r="DK5" s="111" t="s">
        <v>134</v>
      </c>
    </row>
    <row r="6" spans="1:115" x14ac:dyDescent="0.25">
      <c r="A6" t="s">
        <v>300</v>
      </c>
      <c r="B6" t="s">
        <v>246</v>
      </c>
      <c r="C6" t="s">
        <v>37</v>
      </c>
      <c r="D6" t="b">
        <v>1</v>
      </c>
      <c r="H6" t="s">
        <v>2267</v>
      </c>
      <c r="I6" t="s">
        <v>364</v>
      </c>
      <c r="J6" t="b">
        <v>1</v>
      </c>
      <c r="L6" t="s">
        <v>2345</v>
      </c>
      <c r="M6" t="s">
        <v>2346</v>
      </c>
      <c r="O6" s="111" t="s">
        <v>2347</v>
      </c>
      <c r="P6" s="111" t="str">
        <f>parameters!D5</f>
        <v>81bc6d60-d557-4ac7-9e59-d8405b810ead</v>
      </c>
      <c r="Q6" s="111" t="str">
        <f>parameters!H5</f>
        <v>83f11107-47c1-4250-9d4a-8fcf492ed912</v>
      </c>
      <c r="R6" s="111" t="s">
        <v>2269</v>
      </c>
      <c r="T6" t="s">
        <v>238</v>
      </c>
      <c r="U6" s="111" t="str">
        <f>parameters!H5</f>
        <v>83f11107-47c1-4250-9d4a-8fcf492ed912</v>
      </c>
      <c r="V6" s="111" t="s">
        <v>2270</v>
      </c>
      <c r="W6" s="111" t="str">
        <f>parameters!I5</f>
        <v>444d90cb-6b4e-41a0-a80d-9e9f671c7011</v>
      </c>
      <c r="X6" s="111" t="s">
        <v>133</v>
      </c>
      <c r="Y6" s="111" t="str">
        <f>assets!$F$3</f>
        <v>10fd8ef4-683e-e911-811a-005056b57459</v>
      </c>
      <c r="Z6" s="111" t="str">
        <f>IF(AND(parameters!AR5="null",parameters!AO5="null"),"null",IF(parameters!AR5="null",parameters!AO5,parameters!AO5&amp;","&amp;parameters!AR5))</f>
        <v>342781ef-92cc-40ee-b936-71ee1118810d</v>
      </c>
      <c r="AA6" t="s">
        <v>2271</v>
      </c>
      <c r="AB6" s="111" t="s">
        <v>2272</v>
      </c>
      <c r="AC6" s="111" t="s">
        <v>133</v>
      </c>
      <c r="AD6" s="111" t="s">
        <v>133</v>
      </c>
      <c r="AE6" s="111" t="s">
        <v>2273</v>
      </c>
      <c r="AF6" s="111" t="s">
        <v>2274</v>
      </c>
      <c r="AG6" s="42" t="str">
        <f>parameters!G5</f>
        <v>Height of top floor of building above grade</v>
      </c>
      <c r="AI6" t="s">
        <v>2348</v>
      </c>
      <c r="AJ6" s="111" t="s">
        <v>2276</v>
      </c>
      <c r="AK6" s="137" t="s">
        <v>248</v>
      </c>
      <c r="AL6" s="135" t="s">
        <v>2277</v>
      </c>
      <c r="AM6" s="136" t="s">
        <v>2278</v>
      </c>
      <c r="AN6" s="135" t="s">
        <v>247</v>
      </c>
      <c r="AP6" s="111" t="s">
        <v>2349</v>
      </c>
      <c r="AQ6" s="111" t="s">
        <v>2276</v>
      </c>
      <c r="AR6" s="116">
        <v>3.1</v>
      </c>
      <c r="AS6" s="105" t="s">
        <v>2280</v>
      </c>
      <c r="AT6" s="107" t="s">
        <v>2281</v>
      </c>
      <c r="AU6" s="105" t="s">
        <v>251</v>
      </c>
      <c r="AW6" t="s">
        <v>2350</v>
      </c>
      <c r="AX6" t="s">
        <v>2276</v>
      </c>
      <c r="AY6" t="b">
        <v>1</v>
      </c>
      <c r="AZ6" t="s">
        <v>2277</v>
      </c>
      <c r="BA6" t="s">
        <v>2351</v>
      </c>
      <c r="BB6" t="s">
        <v>2352</v>
      </c>
      <c r="BD6" s="111" t="s">
        <v>2353</v>
      </c>
      <c r="BE6" t="s">
        <v>2348</v>
      </c>
      <c r="BF6" s="111" t="str">
        <f t="shared" si="0"/>
        <v>aafd717b-c917-4d1f-99cd-32b975d13713</v>
      </c>
      <c r="BG6" s="111" t="s">
        <v>2214</v>
      </c>
      <c r="BH6" s="135" t="s">
        <v>247</v>
      </c>
      <c r="BJ6" s="111" t="s">
        <v>2354</v>
      </c>
      <c r="BK6" s="111" t="s">
        <v>2287</v>
      </c>
      <c r="BL6" s="111" t="str">
        <f>parameters!O5</f>
        <v>1e8b4c35-8808-4168-846e-8791d0c7b633</v>
      </c>
      <c r="BM6" s="111" t="str">
        <f>parameters!P5</f>
        <v>3dc8a340-3ce2-4319-a396-2cd81cb9fc7f</v>
      </c>
      <c r="BN6" s="111"/>
      <c r="BO6" s="111"/>
      <c r="BP6" s="111" t="s">
        <v>2288</v>
      </c>
      <c r="BQ6" s="111" t="s">
        <v>2273</v>
      </c>
      <c r="BR6" s="111" t="s">
        <v>2274</v>
      </c>
      <c r="BT6" s="111" t="s">
        <v>2355</v>
      </c>
      <c r="BU6" s="111" t="str">
        <f t="shared" si="1"/>
        <v>781097f3-acbc-470d-a64a-74f95544244b</v>
      </c>
      <c r="BV6" s="111" t="str">
        <f t="shared" si="2"/>
        <v>83f11107-47c1-4250-9d4a-8fcf492ed912</v>
      </c>
      <c r="BW6" s="111" t="s">
        <v>2216</v>
      </c>
      <c r="BX6" s="100"/>
      <c r="BY6" t="s">
        <v>2356</v>
      </c>
      <c r="BZ6" t="s">
        <v>2341</v>
      </c>
      <c r="CA6" t="s">
        <v>100</v>
      </c>
      <c r="CB6" t="s">
        <v>100</v>
      </c>
      <c r="CD6">
        <v>1</v>
      </c>
      <c r="CE6">
        <v>2</v>
      </c>
      <c r="CF6">
        <v>2020</v>
      </c>
      <c r="CG6" t="s">
        <v>100</v>
      </c>
      <c r="CH6" t="s">
        <v>2295</v>
      </c>
      <c r="CI6" t="s">
        <v>2296</v>
      </c>
      <c r="CJ6" t="s">
        <v>2297</v>
      </c>
      <c r="CL6" t="s">
        <v>2357</v>
      </c>
      <c r="CM6" t="s">
        <v>101</v>
      </c>
      <c r="CN6" t="b">
        <v>1</v>
      </c>
      <c r="CP6" t="s">
        <v>2358</v>
      </c>
      <c r="CQ6" t="s">
        <v>2359</v>
      </c>
      <c r="CR6" t="s">
        <v>2298</v>
      </c>
      <c r="CS6" t="b">
        <v>1</v>
      </c>
      <c r="CU6" s="118" t="s">
        <v>2300</v>
      </c>
      <c r="CV6" s="105" t="s">
        <v>251</v>
      </c>
      <c r="CW6" s="111" t="s">
        <v>2270</v>
      </c>
      <c r="CX6" s="111" t="s">
        <v>2301</v>
      </c>
      <c r="CZ6" t="s">
        <v>2360</v>
      </c>
      <c r="DA6" t="s">
        <v>2361</v>
      </c>
      <c r="DC6" s="111" t="s">
        <v>2362</v>
      </c>
      <c r="DD6" s="111" t="s">
        <v>2304</v>
      </c>
      <c r="DE6" s="111" t="s">
        <v>133</v>
      </c>
      <c r="DF6" s="111" t="s">
        <v>2318</v>
      </c>
      <c r="DG6" s="111" t="s">
        <v>2287</v>
      </c>
      <c r="DH6" s="111" t="str">
        <f t="shared" ref="DH6:DH46" si="3">"https://ddb-dev.arup.com/api/parameters/"&amp;DF6&amp;"/revisions"</f>
        <v>https://ddb-dev.arup.com/api/parameters/fcd41ba4-c355-45cc-a667-34256734bed2/revisions</v>
      </c>
      <c r="DI6" s="111" t="s">
        <v>2273</v>
      </c>
      <c r="DJ6" s="111" t="s">
        <v>2274</v>
      </c>
      <c r="DK6" s="111" t="s">
        <v>134</v>
      </c>
    </row>
    <row r="7" spans="1:115" x14ac:dyDescent="0.25">
      <c r="A7" t="s">
        <v>301</v>
      </c>
      <c r="B7" t="s">
        <v>302</v>
      </c>
      <c r="C7" t="s">
        <v>37</v>
      </c>
      <c r="D7" t="b">
        <v>1</v>
      </c>
      <c r="H7" t="s">
        <v>2309</v>
      </c>
      <c r="I7" t="s">
        <v>366</v>
      </c>
      <c r="J7" t="b">
        <v>1</v>
      </c>
      <c r="L7" t="s">
        <v>2363</v>
      </c>
      <c r="M7" t="s">
        <v>2364</v>
      </c>
      <c r="O7" s="111" t="s">
        <v>2365</v>
      </c>
      <c r="P7" s="111" t="str">
        <f>parameters!D6</f>
        <v>81bc6d60-d557-4ac7-9e59-d8405b810ead</v>
      </c>
      <c r="Q7" s="111" t="str">
        <f>parameters!H6</f>
        <v>90f0c543-320b-473a-b617-22b1acd2eac1</v>
      </c>
      <c r="R7" s="111" t="s">
        <v>2269</v>
      </c>
      <c r="T7" t="s">
        <v>242</v>
      </c>
      <c r="U7" s="111" t="str">
        <f>parameters!H6</f>
        <v>90f0c543-320b-473a-b617-22b1acd2eac1</v>
      </c>
      <c r="V7" s="111" t="s">
        <v>2270</v>
      </c>
      <c r="W7" s="111" t="str">
        <f>parameters!I6</f>
        <v>f7aca36c-0eb5-4feb-955e-5f41261fd94f</v>
      </c>
      <c r="X7" s="111" t="s">
        <v>133</v>
      </c>
      <c r="Y7" s="111" t="str">
        <f>assets!$F$3</f>
        <v>10fd8ef4-683e-e911-811a-005056b57459</v>
      </c>
      <c r="Z7" s="111" t="str">
        <f>IF(AND(parameters!AR6="null",parameters!AO6="null"),"null",IF(parameters!AR6="null",parameters!AO6,parameters!AO6&amp;","&amp;parameters!AR6))</f>
        <v>342781ef-92cc-40ee-b936-71ee1118810d</v>
      </c>
      <c r="AA7" t="s">
        <v>2271</v>
      </c>
      <c r="AB7" s="111" t="s">
        <v>2272</v>
      </c>
      <c r="AC7" s="111" t="s">
        <v>133</v>
      </c>
      <c r="AD7" s="111" t="s">
        <v>133</v>
      </c>
      <c r="AE7" s="111" t="s">
        <v>2273</v>
      </c>
      <c r="AF7" s="111" t="s">
        <v>2274</v>
      </c>
      <c r="AG7" s="42" t="str">
        <f>parameters!G6</f>
        <v>Maximum gross area of a storey</v>
      </c>
      <c r="AI7" t="s">
        <v>2366</v>
      </c>
      <c r="AJ7" s="111" t="s">
        <v>2276</v>
      </c>
      <c r="AK7" s="116" t="s">
        <v>222</v>
      </c>
      <c r="AL7" s="138" t="s">
        <v>2277</v>
      </c>
      <c r="AM7" s="139" t="s">
        <v>2278</v>
      </c>
      <c r="AN7" s="138" t="s">
        <v>249</v>
      </c>
      <c r="AP7" s="111" t="s">
        <v>2367</v>
      </c>
      <c r="AQ7" s="111" t="s">
        <v>2276</v>
      </c>
      <c r="AR7" s="116">
        <v>13</v>
      </c>
      <c r="AS7" s="105" t="s">
        <v>2280</v>
      </c>
      <c r="AT7" s="107" t="s">
        <v>2281</v>
      </c>
      <c r="AU7" s="105" t="s">
        <v>254</v>
      </c>
      <c r="AW7" t="s">
        <v>2368</v>
      </c>
      <c r="AX7" t="s">
        <v>2276</v>
      </c>
      <c r="AY7" t="b">
        <v>1</v>
      </c>
      <c r="AZ7" t="s">
        <v>2277</v>
      </c>
      <c r="BA7" t="s">
        <v>2351</v>
      </c>
      <c r="BB7" t="s">
        <v>2369</v>
      </c>
      <c r="BD7" s="111" t="s">
        <v>2370</v>
      </c>
      <c r="BE7" t="s">
        <v>2366</v>
      </c>
      <c r="BF7" s="111" t="str">
        <f t="shared" si="0"/>
        <v>dbab8ea8-76b6-4ddd-be04-ec5dd950d834</v>
      </c>
      <c r="BG7" s="111" t="s">
        <v>2214</v>
      </c>
      <c r="BH7" s="138" t="s">
        <v>249</v>
      </c>
      <c r="BJ7" s="111" t="s">
        <v>2371</v>
      </c>
      <c r="BK7" s="111" t="s">
        <v>2287</v>
      </c>
      <c r="BL7" s="111" t="str">
        <f>parameters!O6</f>
        <v>1e8b4c35-8808-4168-846e-8791d0c7b633</v>
      </c>
      <c r="BM7" s="111" t="str">
        <f>parameters!P6</f>
        <v>3dc8a340-3ce2-4319-a396-2cd81cb9fc7f</v>
      </c>
      <c r="BN7" s="111"/>
      <c r="BO7" s="111"/>
      <c r="BP7" s="111" t="s">
        <v>2288</v>
      </c>
      <c r="BQ7" s="111" t="s">
        <v>2273</v>
      </c>
      <c r="BR7" s="111" t="s">
        <v>2274</v>
      </c>
      <c r="BT7" s="111" t="s">
        <v>2372</v>
      </c>
      <c r="BU7" s="111" t="str">
        <f t="shared" si="1"/>
        <v>5c8ee287-5832-40ee-8eed-457b908472df</v>
      </c>
      <c r="BV7" s="111" t="str">
        <f t="shared" si="2"/>
        <v>90f0c543-320b-473a-b617-22b1acd2eac1</v>
      </c>
      <c r="BW7" s="111" t="s">
        <v>2216</v>
      </c>
      <c r="BX7" s="100"/>
      <c r="BY7" t="s">
        <v>2373</v>
      </c>
      <c r="BZ7" t="s">
        <v>2321</v>
      </c>
      <c r="CA7" t="s">
        <v>100</v>
      </c>
      <c r="CB7" t="s">
        <v>100</v>
      </c>
      <c r="CD7">
        <v>1</v>
      </c>
      <c r="CE7">
        <v>2</v>
      </c>
      <c r="CF7">
        <v>2020</v>
      </c>
      <c r="CG7" t="s">
        <v>2294</v>
      </c>
      <c r="CH7" t="s">
        <v>2295</v>
      </c>
      <c r="CI7" t="s">
        <v>2296</v>
      </c>
      <c r="CJ7" t="s">
        <v>2297</v>
      </c>
      <c r="CL7" t="s">
        <v>2374</v>
      </c>
      <c r="CM7" t="s">
        <v>102</v>
      </c>
      <c r="CN7" t="b">
        <v>1</v>
      </c>
      <c r="CP7" t="s">
        <v>2375</v>
      </c>
      <c r="CQ7" t="s">
        <v>2376</v>
      </c>
      <c r="CR7" t="s">
        <v>2298</v>
      </c>
      <c r="CS7" t="b">
        <v>1</v>
      </c>
      <c r="CU7" s="118" t="s">
        <v>2300</v>
      </c>
      <c r="CV7" s="105" t="s">
        <v>254</v>
      </c>
      <c r="CW7" s="111" t="s">
        <v>2270</v>
      </c>
      <c r="CX7" s="111" t="s">
        <v>2301</v>
      </c>
      <c r="CZ7" t="s">
        <v>2377</v>
      </c>
      <c r="DA7" t="s">
        <v>2378</v>
      </c>
      <c r="DC7" s="111" t="s">
        <v>2379</v>
      </c>
      <c r="DD7" s="111" t="s">
        <v>2304</v>
      </c>
      <c r="DE7" s="111" t="s">
        <v>133</v>
      </c>
      <c r="DF7" s="111" t="s">
        <v>2337</v>
      </c>
      <c r="DG7" s="111" t="s">
        <v>2287</v>
      </c>
      <c r="DH7" s="111" t="str">
        <f t="shared" si="3"/>
        <v>https://ddb-dev.arup.com/api/parameters/ac99d4ee-7593-4dd3-a907-f5dfc525eaec/revisions</v>
      </c>
      <c r="DI7" s="111" t="s">
        <v>2273</v>
      </c>
      <c r="DJ7" s="111" t="s">
        <v>2274</v>
      </c>
      <c r="DK7" s="111" t="s">
        <v>134</v>
      </c>
    </row>
    <row r="8" spans="1:115" x14ac:dyDescent="0.25">
      <c r="A8" t="s">
        <v>303</v>
      </c>
      <c r="B8" t="s">
        <v>304</v>
      </c>
      <c r="C8" t="s">
        <v>305</v>
      </c>
      <c r="D8" t="b">
        <v>1</v>
      </c>
      <c r="H8" t="s">
        <v>2309</v>
      </c>
      <c r="I8" t="s">
        <v>368</v>
      </c>
      <c r="J8" t="b">
        <v>1</v>
      </c>
      <c r="L8" t="s">
        <v>2380</v>
      </c>
      <c r="M8" t="s">
        <v>2381</v>
      </c>
      <c r="O8" s="111" t="s">
        <v>2382</v>
      </c>
      <c r="P8" s="111" t="str">
        <f>parameters!D7</f>
        <v>81bc6d60-d557-4ac7-9e59-d8405b810ead</v>
      </c>
      <c r="Q8" s="111" t="str">
        <f>parameters!H7</f>
        <v>6b083d6d-82c8-4ad8-b173-6d633a0583cb</v>
      </c>
      <c r="R8" s="111" t="s">
        <v>2269</v>
      </c>
      <c r="T8" t="s">
        <v>244</v>
      </c>
      <c r="U8" s="111" t="str">
        <f>parameters!H7</f>
        <v>6b083d6d-82c8-4ad8-b173-6d633a0583cb</v>
      </c>
      <c r="V8" s="111" t="s">
        <v>2270</v>
      </c>
      <c r="W8" s="111" t="str">
        <f>parameters!I7</f>
        <v>2e666141-ce8f-426d-875d-6a50230a213e</v>
      </c>
      <c r="X8" s="111" t="s">
        <v>133</v>
      </c>
      <c r="Y8" s="111" t="str">
        <f>assets!$F$3</f>
        <v>10fd8ef4-683e-e911-811a-005056b57459</v>
      </c>
      <c r="Z8" s="111" t="str">
        <f>IF(AND(parameters!AR7="null",parameters!AO7="null"),"null",IF(parameters!AR7="null",parameters!AO7,parameters!AO7&amp;","&amp;parameters!AR7))</f>
        <v>1e08965a-f116-4a6d-8bba-74290edc8c0a,de7ad5e2-eae4-4454-bcff-09b0a5045348</v>
      </c>
      <c r="AA8" t="s">
        <v>2271</v>
      </c>
      <c r="AB8" s="111" t="s">
        <v>2272</v>
      </c>
      <c r="AC8" s="111" t="s">
        <v>133</v>
      </c>
      <c r="AD8" s="111" t="s">
        <v>133</v>
      </c>
      <c r="AE8" s="111" t="s">
        <v>2273</v>
      </c>
      <c r="AF8" s="111" t="s">
        <v>2274</v>
      </c>
      <c r="AG8" s="42" t="str">
        <f>parameters!G7</f>
        <v>Occupancy characteristics</v>
      </c>
      <c r="AI8" t="s">
        <v>2383</v>
      </c>
      <c r="AJ8" s="111" t="s">
        <v>2276</v>
      </c>
      <c r="AK8" s="116" t="s">
        <v>234</v>
      </c>
      <c r="AL8" s="138" t="s">
        <v>2312</v>
      </c>
      <c r="AM8" s="139" t="s">
        <v>2313</v>
      </c>
      <c r="AN8" s="138" t="s">
        <v>253</v>
      </c>
      <c r="AP8" s="111" t="s">
        <v>2384</v>
      </c>
      <c r="AQ8" s="111" t="s">
        <v>2276</v>
      </c>
      <c r="AR8" s="116">
        <v>730</v>
      </c>
      <c r="AS8" s="105" t="s">
        <v>2309</v>
      </c>
      <c r="AT8" s="107" t="s">
        <v>2281</v>
      </c>
      <c r="AU8" s="105" t="s">
        <v>255</v>
      </c>
      <c r="AW8" t="s">
        <v>2385</v>
      </c>
      <c r="AX8" t="s">
        <v>2276</v>
      </c>
      <c r="AY8" t="b">
        <v>1</v>
      </c>
      <c r="AZ8" t="s">
        <v>2277</v>
      </c>
      <c r="BA8" t="s">
        <v>2351</v>
      </c>
      <c r="BB8" t="s">
        <v>2386</v>
      </c>
      <c r="BD8" s="111" t="s">
        <v>2387</v>
      </c>
      <c r="BE8" t="s">
        <v>2383</v>
      </c>
      <c r="BF8" s="111" t="str">
        <f t="shared" si="0"/>
        <v>31624060-7b96-493b-a93f-b9e71157ad80</v>
      </c>
      <c r="BG8" s="111" t="s">
        <v>2214</v>
      </c>
      <c r="BH8" s="138" t="s">
        <v>253</v>
      </c>
      <c r="BJ8" s="36" t="s">
        <v>2388</v>
      </c>
      <c r="BK8" s="111" t="s">
        <v>2287</v>
      </c>
      <c r="BL8" s="111" t="str">
        <f>parameters!O7</f>
        <v>e674c901-5844-4d64-8830-2933c14a4854</v>
      </c>
      <c r="BM8" s="111" t="str">
        <f>parameters!P7</f>
        <v>39eac0b4-4539-4f30-8e1f-294f8451dc42</v>
      </c>
      <c r="BN8" s="111"/>
      <c r="BO8" s="111"/>
      <c r="BP8" s="111" t="s">
        <v>2288</v>
      </c>
      <c r="BQ8" s="111" t="s">
        <v>2273</v>
      </c>
      <c r="BR8" s="111" t="s">
        <v>2274</v>
      </c>
      <c r="BT8" s="111" t="s">
        <v>2389</v>
      </c>
      <c r="BU8" s="111" t="str">
        <f t="shared" si="1"/>
        <v>008d0305-9eb8-4948-9435-612bca08a00c</v>
      </c>
      <c r="BV8" s="111" t="str">
        <f t="shared" si="2"/>
        <v>6b083d6d-82c8-4ad8-b173-6d633a0583cb</v>
      </c>
      <c r="BW8" s="111" t="s">
        <v>2216</v>
      </c>
      <c r="BX8" s="100"/>
      <c r="BY8" t="s">
        <v>2390</v>
      </c>
      <c r="BZ8" t="s">
        <v>2321</v>
      </c>
      <c r="CA8" t="s">
        <v>100</v>
      </c>
      <c r="CB8" t="s">
        <v>100</v>
      </c>
      <c r="CD8">
        <v>1</v>
      </c>
      <c r="CE8">
        <v>2</v>
      </c>
      <c r="CF8">
        <v>2020</v>
      </c>
      <c r="CG8" t="s">
        <v>100</v>
      </c>
      <c r="CH8" t="s">
        <v>2295</v>
      </c>
      <c r="CI8" t="s">
        <v>2296</v>
      </c>
      <c r="CJ8" t="s">
        <v>2297</v>
      </c>
      <c r="CL8" t="s">
        <v>2391</v>
      </c>
      <c r="CM8" t="s">
        <v>103</v>
      </c>
      <c r="CN8" t="b">
        <v>1</v>
      </c>
      <c r="CP8" t="s">
        <v>2392</v>
      </c>
      <c r="CQ8" t="s">
        <v>2393</v>
      </c>
      <c r="CR8" t="s">
        <v>2298</v>
      </c>
      <c r="CS8" t="b">
        <v>1</v>
      </c>
      <c r="CU8" s="118" t="s">
        <v>2300</v>
      </c>
      <c r="CV8" s="105" t="s">
        <v>255</v>
      </c>
      <c r="CW8" s="111" t="s">
        <v>2270</v>
      </c>
      <c r="CX8" s="111" t="s">
        <v>2301</v>
      </c>
      <c r="CZ8" t="s">
        <v>2394</v>
      </c>
      <c r="DA8" t="s">
        <v>2395</v>
      </c>
      <c r="DC8" s="111" t="s">
        <v>2396</v>
      </c>
      <c r="DD8" s="111" t="s">
        <v>2304</v>
      </c>
      <c r="DE8" s="111" t="s">
        <v>133</v>
      </c>
      <c r="DF8" s="111" t="s">
        <v>2354</v>
      </c>
      <c r="DG8" s="111" t="s">
        <v>2287</v>
      </c>
      <c r="DH8" s="111" t="str">
        <f t="shared" si="3"/>
        <v>https://ddb-dev.arup.com/api/parameters/781097f3-acbc-470d-a64a-74f95544244b/revisions</v>
      </c>
      <c r="DI8" s="111" t="s">
        <v>2273</v>
      </c>
      <c r="DJ8" s="111" t="s">
        <v>2274</v>
      </c>
      <c r="DK8" s="111" t="s">
        <v>134</v>
      </c>
    </row>
    <row r="9" spans="1:115" x14ac:dyDescent="0.25">
      <c r="A9" t="s">
        <v>306</v>
      </c>
      <c r="B9" t="s">
        <v>307</v>
      </c>
      <c r="C9" t="s">
        <v>305</v>
      </c>
      <c r="D9" t="b">
        <v>1</v>
      </c>
      <c r="H9" t="s">
        <v>2309</v>
      </c>
      <c r="I9" t="s">
        <v>370</v>
      </c>
      <c r="J9" t="b">
        <v>1</v>
      </c>
      <c r="L9" t="s">
        <v>2280</v>
      </c>
      <c r="M9" t="s">
        <v>57</v>
      </c>
      <c r="O9" s="111" t="s">
        <v>2397</v>
      </c>
      <c r="P9" s="111" t="str">
        <f>parameters!D8</f>
        <v>81bc6d60-d557-4ac7-9e59-d8405b810ead</v>
      </c>
      <c r="Q9" s="111" t="str">
        <f>parameters!H8</f>
        <v>53e10d82-008a-4fd9-aa72-d3f220bb24d5</v>
      </c>
      <c r="R9" s="111" t="s">
        <v>2269</v>
      </c>
      <c r="T9" t="s">
        <v>247</v>
      </c>
      <c r="U9" s="111" t="str">
        <f>parameters!H8</f>
        <v>53e10d82-008a-4fd9-aa72-d3f220bb24d5</v>
      </c>
      <c r="V9" s="111" t="s">
        <v>2270</v>
      </c>
      <c r="W9" s="111" t="str">
        <f>parameters!I8</f>
        <v>b8cb0fd1-d554-4a48-b7de-664a0e922833</v>
      </c>
      <c r="X9" s="111" t="s">
        <v>133</v>
      </c>
      <c r="Y9" s="111" t="str">
        <f>assets!$F$3</f>
        <v>10fd8ef4-683e-e911-811a-005056b57459</v>
      </c>
      <c r="Z9" s="111" t="str">
        <f>IF(AND(parameters!AR8="null",parameters!AO8="null"),"null",IF(parameters!AR8="null",parameters!AO8,parameters!AO8&amp;","&amp;parameters!AR8))</f>
        <v>null</v>
      </c>
      <c r="AA9" t="s">
        <v>2271</v>
      </c>
      <c r="AB9" s="111" t="s">
        <v>2272</v>
      </c>
      <c r="AC9" s="111" t="s">
        <v>133</v>
      </c>
      <c r="AD9" s="111" t="s">
        <v>133</v>
      </c>
      <c r="AE9" s="111" t="s">
        <v>2273</v>
      </c>
      <c r="AF9" s="111" t="s">
        <v>2274</v>
      </c>
      <c r="AG9" s="42" t="str">
        <f>parameters!G8</f>
        <v>Project name</v>
      </c>
      <c r="AI9" t="s">
        <v>2398</v>
      </c>
      <c r="AJ9" s="111" t="s">
        <v>2276</v>
      </c>
      <c r="AK9" s="140" t="s">
        <v>245</v>
      </c>
      <c r="AL9" s="138" t="s">
        <v>2312</v>
      </c>
      <c r="AM9" s="139" t="s">
        <v>2313</v>
      </c>
      <c r="AN9" s="138" t="s">
        <v>256</v>
      </c>
      <c r="AP9" s="111" t="s">
        <v>2399</v>
      </c>
      <c r="AQ9" s="111" t="s">
        <v>2276</v>
      </c>
      <c r="AR9" s="127">
        <v>4</v>
      </c>
      <c r="AS9" s="6" t="s">
        <v>2280</v>
      </c>
      <c r="AT9" s="126" t="s">
        <v>2281</v>
      </c>
      <c r="AU9" s="6" t="s">
        <v>259</v>
      </c>
      <c r="BD9" s="111" t="s">
        <v>2400</v>
      </c>
      <c r="BE9" t="s">
        <v>2398</v>
      </c>
      <c r="BF9" s="111" t="str">
        <f t="shared" si="0"/>
        <v>9008bd9a-268f-409d-95eb-cb29f1d50726</v>
      </c>
      <c r="BG9" s="111" t="s">
        <v>2214</v>
      </c>
      <c r="BH9" s="138" t="s">
        <v>256</v>
      </c>
      <c r="BJ9" s="111" t="s">
        <v>2401</v>
      </c>
      <c r="BK9" s="111" t="s">
        <v>2287</v>
      </c>
      <c r="BL9" s="111" t="str">
        <f>parameters!O8</f>
        <v>1e8b4c35-8808-4168-846e-8791d0c7b633</v>
      </c>
      <c r="BM9" s="111" t="str">
        <f>parameters!P8</f>
        <v>370056e9-6f36-4b3e-8b31-a3b1f9a6223b</v>
      </c>
      <c r="BN9" s="111"/>
      <c r="BO9" s="111"/>
      <c r="BP9" s="111" t="s">
        <v>2288</v>
      </c>
      <c r="BQ9" s="111" t="s">
        <v>2273</v>
      </c>
      <c r="BR9" s="111" t="s">
        <v>2274</v>
      </c>
      <c r="BT9" s="111" t="s">
        <v>2402</v>
      </c>
      <c r="BU9" s="111" t="str">
        <f t="shared" si="1"/>
        <v>aafd717b-c917-4d1f-99cd-32b975d13713</v>
      </c>
      <c r="BV9" s="111" t="str">
        <f t="shared" si="2"/>
        <v>53e10d82-008a-4fd9-aa72-d3f220bb24d5</v>
      </c>
      <c r="BW9" s="111" t="s">
        <v>2216</v>
      </c>
      <c r="BX9" s="100"/>
      <c r="BY9" t="s">
        <v>2403</v>
      </c>
      <c r="BZ9" t="s">
        <v>2357</v>
      </c>
      <c r="CA9" t="s">
        <v>2404</v>
      </c>
      <c r="CB9" t="s">
        <v>2405</v>
      </c>
      <c r="CE9">
        <v>6</v>
      </c>
      <c r="CF9">
        <v>1987</v>
      </c>
      <c r="CG9" t="s">
        <v>2406</v>
      </c>
      <c r="CH9" t="s">
        <v>2295</v>
      </c>
      <c r="CI9" t="s">
        <v>2296</v>
      </c>
      <c r="CJ9" t="s">
        <v>2297</v>
      </c>
      <c r="CL9" t="s">
        <v>2407</v>
      </c>
      <c r="CM9" t="s">
        <v>104</v>
      </c>
      <c r="CN9" t="b">
        <v>1</v>
      </c>
      <c r="CP9" t="s">
        <v>2300</v>
      </c>
      <c r="CQ9" t="s">
        <v>231</v>
      </c>
      <c r="CR9" t="s">
        <v>2298</v>
      </c>
      <c r="CS9" t="b">
        <v>1</v>
      </c>
      <c r="CU9" s="118" t="s">
        <v>2300</v>
      </c>
      <c r="CV9" s="6" t="s">
        <v>259</v>
      </c>
      <c r="CW9" s="111" t="s">
        <v>2270</v>
      </c>
      <c r="CX9" s="111" t="s">
        <v>2301</v>
      </c>
      <c r="CZ9" t="s">
        <v>2408</v>
      </c>
      <c r="DA9" t="s">
        <v>2409</v>
      </c>
      <c r="DC9" s="111" t="s">
        <v>2410</v>
      </c>
      <c r="DD9" s="111" t="s">
        <v>2304</v>
      </c>
      <c r="DE9" s="111" t="s">
        <v>133</v>
      </c>
      <c r="DF9" s="111" t="s">
        <v>2371</v>
      </c>
      <c r="DG9" s="111" t="s">
        <v>2287</v>
      </c>
      <c r="DH9" s="111" t="str">
        <f t="shared" si="3"/>
        <v>https://ddb-dev.arup.com/api/parameters/5c8ee287-5832-40ee-8eed-457b908472df/revisions</v>
      </c>
      <c r="DI9" s="111" t="s">
        <v>2273</v>
      </c>
      <c r="DJ9" s="111" t="s">
        <v>2274</v>
      </c>
      <c r="DK9" s="111" t="s">
        <v>134</v>
      </c>
    </row>
    <row r="10" spans="1:115" x14ac:dyDescent="0.25">
      <c r="A10" t="s">
        <v>308</v>
      </c>
      <c r="B10" t="s">
        <v>309</v>
      </c>
      <c r="C10" t="s">
        <v>37</v>
      </c>
      <c r="D10" t="b">
        <v>1</v>
      </c>
      <c r="H10" t="s">
        <v>2309</v>
      </c>
      <c r="I10" t="s">
        <v>372</v>
      </c>
      <c r="J10" t="b">
        <v>1</v>
      </c>
      <c r="L10" t="s">
        <v>2411</v>
      </c>
      <c r="M10" t="s">
        <v>2412</v>
      </c>
      <c r="O10" s="111" t="s">
        <v>2413</v>
      </c>
      <c r="P10" s="111" t="str">
        <f>parameters!D9</f>
        <v>125170bc-3b4e-40e5-a4eb-132f3e0535a8</v>
      </c>
      <c r="Q10" s="111" t="str">
        <f>parameters!H9</f>
        <v>7a514947-4938-4fa8-b5c4-c8676cf5457a</v>
      </c>
      <c r="R10" s="111" t="s">
        <v>2269</v>
      </c>
      <c r="T10" t="s">
        <v>249</v>
      </c>
      <c r="U10" s="111" t="str">
        <f>parameters!H9</f>
        <v>7a514947-4938-4fa8-b5c4-c8676cf5457a</v>
      </c>
      <c r="V10" s="111" t="s">
        <v>2270</v>
      </c>
      <c r="W10" s="111" t="str">
        <f>parameters!I9</f>
        <v>26481bfb-9602-4606-9b82-daa6282c42c3</v>
      </c>
      <c r="X10" s="111" t="s">
        <v>133</v>
      </c>
      <c r="Y10" s="111" t="str">
        <f>assets!$F$3</f>
        <v>10fd8ef4-683e-e911-811a-005056b57459</v>
      </c>
      <c r="Z10" s="111" t="str">
        <f>IF(AND(parameters!AR9="null",parameters!AO9="null"),"null",IF(parameters!AR9="null",parameters!AO9,parameters!AO9&amp;","&amp;parameters!AR9))</f>
        <v>1e08965a-f116-4a6d-8bba-74290edc8c0a</v>
      </c>
      <c r="AA10" t="s">
        <v>2271</v>
      </c>
      <c r="AB10" s="111" t="s">
        <v>2272</v>
      </c>
      <c r="AC10" s="111" t="s">
        <v>133</v>
      </c>
      <c r="AD10" s="111" t="s">
        <v>133</v>
      </c>
      <c r="AE10" s="111" t="s">
        <v>2273</v>
      </c>
      <c r="AF10" s="111" t="s">
        <v>2274</v>
      </c>
      <c r="AG10" s="42" t="str">
        <f>parameters!G9</f>
        <v>Building occupancy type</v>
      </c>
      <c r="AI10" t="s">
        <v>2414</v>
      </c>
      <c r="AJ10" s="111" t="s">
        <v>2276</v>
      </c>
      <c r="AK10" s="140" t="s">
        <v>248</v>
      </c>
      <c r="AL10" s="138" t="s">
        <v>2277</v>
      </c>
      <c r="AM10" s="139" t="s">
        <v>2278</v>
      </c>
      <c r="AN10" s="138" t="s">
        <v>257</v>
      </c>
      <c r="AP10" s="111" t="s">
        <v>2415</v>
      </c>
      <c r="AQ10" s="111" t="s">
        <v>2276</v>
      </c>
      <c r="AR10" s="127">
        <v>9.9</v>
      </c>
      <c r="AS10" s="6" t="s">
        <v>2280</v>
      </c>
      <c r="AT10" s="126" t="s">
        <v>2281</v>
      </c>
      <c r="AU10" s="6" t="s">
        <v>262</v>
      </c>
      <c r="BD10" s="111" t="s">
        <v>2416</v>
      </c>
      <c r="BE10" t="s">
        <v>2414</v>
      </c>
      <c r="BF10" s="111" t="str">
        <f t="shared" si="0"/>
        <v>7d6424b5-8977-41f5-83f3-f7622b044ccf</v>
      </c>
      <c r="BG10" s="111" t="s">
        <v>2214</v>
      </c>
      <c r="BH10" s="138" t="s">
        <v>257</v>
      </c>
      <c r="BJ10" s="111" t="s">
        <v>2417</v>
      </c>
      <c r="BK10" s="111" t="s">
        <v>2287</v>
      </c>
      <c r="BL10" s="111" t="str">
        <f>parameters!O9</f>
        <v>1e8b4c35-8808-4168-846e-8791d0c7b633</v>
      </c>
      <c r="BM10" s="111" t="str">
        <f>parameters!P9</f>
        <v>370056e9-6f36-4b3e-8b31-a3b1f9a6223b</v>
      </c>
      <c r="BN10" s="111"/>
      <c r="BO10" s="111"/>
      <c r="BP10" s="111" t="s">
        <v>2288</v>
      </c>
      <c r="BQ10" s="111" t="s">
        <v>2273</v>
      </c>
      <c r="BR10" s="111" t="s">
        <v>2274</v>
      </c>
      <c r="BT10" s="111" t="s">
        <v>2418</v>
      </c>
      <c r="BU10" s="111" t="str">
        <f t="shared" si="1"/>
        <v>dbab8ea8-76b6-4ddd-be04-ec5dd950d834</v>
      </c>
      <c r="BV10" s="111" t="str">
        <f t="shared" si="2"/>
        <v>7a514947-4938-4fa8-b5c4-c8676cf5457a</v>
      </c>
      <c r="BW10" s="111" t="s">
        <v>2216</v>
      </c>
      <c r="BX10" s="100"/>
      <c r="BY10" t="s">
        <v>2419</v>
      </c>
      <c r="BZ10" t="s">
        <v>2321</v>
      </c>
      <c r="CA10" t="s">
        <v>2420</v>
      </c>
      <c r="CB10" t="s">
        <v>2421</v>
      </c>
      <c r="CD10">
        <v>21</v>
      </c>
      <c r="CE10">
        <v>10</v>
      </c>
      <c r="CF10">
        <v>2015</v>
      </c>
      <c r="CG10" t="s">
        <v>2422</v>
      </c>
      <c r="CH10" t="s">
        <v>2295</v>
      </c>
      <c r="CI10" t="s">
        <v>2296</v>
      </c>
      <c r="CJ10" t="s">
        <v>2297</v>
      </c>
      <c r="CL10" t="s">
        <v>2423</v>
      </c>
      <c r="CM10" t="s">
        <v>105</v>
      </c>
      <c r="CN10" t="b">
        <v>1</v>
      </c>
      <c r="CP10" t="s">
        <v>2424</v>
      </c>
      <c r="CQ10" t="s">
        <v>2425</v>
      </c>
      <c r="CR10" t="s">
        <v>2298</v>
      </c>
      <c r="CS10" t="b">
        <v>1</v>
      </c>
      <c r="CU10" s="118" t="s">
        <v>2300</v>
      </c>
      <c r="CV10" s="6" t="s">
        <v>262</v>
      </c>
      <c r="CW10" s="111" t="s">
        <v>2270</v>
      </c>
      <c r="CX10" s="111" t="s">
        <v>2301</v>
      </c>
      <c r="DC10" s="111" t="s">
        <v>2426</v>
      </c>
      <c r="DD10" s="111" t="s">
        <v>2304</v>
      </c>
      <c r="DE10" s="111" t="s">
        <v>133</v>
      </c>
      <c r="DF10" s="36" t="s">
        <v>2388</v>
      </c>
      <c r="DG10" s="111" t="s">
        <v>2287</v>
      </c>
      <c r="DH10" s="111" t="str">
        <f t="shared" si="3"/>
        <v>https://ddb-dev.arup.com/api/parameters/008d0305-9eb8-4948-9435-612bca08a00c/revisions</v>
      </c>
      <c r="DI10" s="111" t="s">
        <v>2273</v>
      </c>
      <c r="DJ10" s="111" t="s">
        <v>2274</v>
      </c>
      <c r="DK10" s="111" t="s">
        <v>134</v>
      </c>
    </row>
    <row r="11" spans="1:115" x14ac:dyDescent="0.25">
      <c r="A11" t="s">
        <v>310</v>
      </c>
      <c r="B11" t="s">
        <v>311</v>
      </c>
      <c r="C11" t="s">
        <v>37</v>
      </c>
      <c r="D11" t="b">
        <v>1</v>
      </c>
      <c r="H11" t="s">
        <v>2329</v>
      </c>
      <c r="I11" t="s">
        <v>378</v>
      </c>
      <c r="J11" t="b">
        <v>1</v>
      </c>
      <c r="L11" t="s">
        <v>2427</v>
      </c>
      <c r="M11" t="s">
        <v>2428</v>
      </c>
      <c r="O11" s="111" t="s">
        <v>2429</v>
      </c>
      <c r="P11" s="111" t="str">
        <f>parameters!D10</f>
        <v>125170bc-3b4e-40e5-a4eb-132f3e0535a8</v>
      </c>
      <c r="Q11" s="111" t="str">
        <f>parameters!H10</f>
        <v>d0ad6320-983c-48d4-8061-dd0a80e6464b</v>
      </c>
      <c r="R11" s="111" t="s">
        <v>2269</v>
      </c>
      <c r="T11" t="s">
        <v>251</v>
      </c>
      <c r="U11" s="111" t="str">
        <f>parameters!H10</f>
        <v>d0ad6320-983c-48d4-8061-dd0a80e6464b</v>
      </c>
      <c r="V11" s="111" t="s">
        <v>2270</v>
      </c>
      <c r="W11" s="111" t="str">
        <f>parameters!I10</f>
        <v>8cb2aab9-da67-4671-963f-221979bd6f72</v>
      </c>
      <c r="X11" s="111" t="s">
        <v>133</v>
      </c>
      <c r="Y11" s="111" t="str">
        <f>assets!$F$3</f>
        <v>10fd8ef4-683e-e911-811a-005056b57459</v>
      </c>
      <c r="Z11" s="111" t="str">
        <f>IF(AND(parameters!AR10="null",parameters!AO10="null"),"null",IF(parameters!AR10="null",parameters!AO10,parameters!AO10&amp;","&amp;parameters!AR10))</f>
        <v>342781ef-92cc-40ee-b936-71ee1118810d</v>
      </c>
      <c r="AA11" t="s">
        <v>2271</v>
      </c>
      <c r="AB11" s="111" t="s">
        <v>2272</v>
      </c>
      <c r="AC11" s="111" t="s">
        <v>133</v>
      </c>
      <c r="AD11" s="111" t="s">
        <v>133</v>
      </c>
      <c r="AE11" s="111" t="s">
        <v>2273</v>
      </c>
      <c r="AF11" s="111" t="s">
        <v>2274</v>
      </c>
      <c r="AG11" s="42" t="str">
        <f>parameters!G10</f>
        <v>Depth of deepest basement below grade</v>
      </c>
      <c r="AI11" t="s">
        <v>2430</v>
      </c>
      <c r="AJ11" s="111" t="s">
        <v>2276</v>
      </c>
      <c r="AK11" s="127" t="s">
        <v>222</v>
      </c>
      <c r="AL11" s="141" t="s">
        <v>2277</v>
      </c>
      <c r="AM11" s="142" t="s">
        <v>2278</v>
      </c>
      <c r="AN11" s="141" t="s">
        <v>258</v>
      </c>
      <c r="AP11" s="111" t="s">
        <v>2431</v>
      </c>
      <c r="AQ11" s="111" t="s">
        <v>2276</v>
      </c>
      <c r="AR11" s="127">
        <v>545</v>
      </c>
      <c r="AS11" s="6" t="s">
        <v>2309</v>
      </c>
      <c r="AT11" s="126" t="s">
        <v>2281</v>
      </c>
      <c r="AU11" s="6" t="s">
        <v>264</v>
      </c>
      <c r="BD11" s="111" t="s">
        <v>2432</v>
      </c>
      <c r="BE11" t="s">
        <v>2430</v>
      </c>
      <c r="BF11" s="111" t="str">
        <f t="shared" si="0"/>
        <v>9f48288b-11ba-4942-aace-c0e87afd3188</v>
      </c>
      <c r="BG11" s="111" t="s">
        <v>2214</v>
      </c>
      <c r="BH11" s="141" t="s">
        <v>258</v>
      </c>
      <c r="BJ11" s="111" t="s">
        <v>2433</v>
      </c>
      <c r="BK11" s="111" t="s">
        <v>2287</v>
      </c>
      <c r="BL11" s="111" t="str">
        <f>parameters!O10</f>
        <v>1e8b4c35-8808-4168-846e-8791d0c7b633</v>
      </c>
      <c r="BM11" s="111" t="str">
        <f>parameters!P10</f>
        <v>3dc8a340-3ce2-4319-a396-2cd81cb9fc7f</v>
      </c>
      <c r="BN11" s="111"/>
      <c r="BO11" s="111"/>
      <c r="BP11" s="111" t="s">
        <v>2288</v>
      </c>
      <c r="BQ11" s="111" t="s">
        <v>2273</v>
      </c>
      <c r="BR11" s="111" t="s">
        <v>2274</v>
      </c>
      <c r="BT11" s="36" t="s">
        <v>2434</v>
      </c>
      <c r="BU11" s="111" t="str">
        <f t="shared" si="1"/>
        <v>db8cc57f-f95e-469d-8aa9-39ad94ac1cf4</v>
      </c>
      <c r="BV11" s="111" t="str">
        <f t="shared" si="2"/>
        <v>d0ad6320-983c-48d4-8061-dd0a80e6464b</v>
      </c>
      <c r="BW11" s="111" t="s">
        <v>2216</v>
      </c>
      <c r="BX11" s="100"/>
      <c r="BY11" t="s">
        <v>2435</v>
      </c>
      <c r="BZ11" t="s">
        <v>2321</v>
      </c>
      <c r="CA11" t="s">
        <v>2436</v>
      </c>
      <c r="CB11" t="s">
        <v>2421</v>
      </c>
      <c r="CD11">
        <v>21</v>
      </c>
      <c r="CE11">
        <v>10</v>
      </c>
      <c r="CF11">
        <v>2016</v>
      </c>
      <c r="CG11" t="s">
        <v>2422</v>
      </c>
      <c r="CH11" t="s">
        <v>2295</v>
      </c>
      <c r="CI11" t="s">
        <v>2296</v>
      </c>
      <c r="CJ11" t="s">
        <v>2297</v>
      </c>
      <c r="CL11" t="s">
        <v>2437</v>
      </c>
      <c r="CM11" t="s">
        <v>106</v>
      </c>
      <c r="CN11" t="b">
        <v>1</v>
      </c>
      <c r="CP11" t="s">
        <v>2438</v>
      </c>
      <c r="CQ11" t="s">
        <v>2439</v>
      </c>
      <c r="CR11" t="s">
        <v>2322</v>
      </c>
      <c r="CS11" t="b">
        <v>1</v>
      </c>
      <c r="CU11" s="118" t="s">
        <v>2300</v>
      </c>
      <c r="CV11" s="6" t="s">
        <v>264</v>
      </c>
      <c r="CW11" s="111" t="s">
        <v>2270</v>
      </c>
      <c r="CX11" s="111" t="s">
        <v>2301</v>
      </c>
      <c r="DC11" s="111" t="s">
        <v>2440</v>
      </c>
      <c r="DD11" s="111" t="s">
        <v>2304</v>
      </c>
      <c r="DE11" s="111" t="s">
        <v>133</v>
      </c>
      <c r="DF11" s="111" t="s">
        <v>2401</v>
      </c>
      <c r="DG11" s="111" t="s">
        <v>2287</v>
      </c>
      <c r="DH11" s="111" t="str">
        <f t="shared" si="3"/>
        <v>https://ddb-dev.arup.com/api/parameters/aafd717b-c917-4d1f-99cd-32b975d13713/revisions</v>
      </c>
      <c r="DI11" s="111" t="s">
        <v>2273</v>
      </c>
      <c r="DJ11" s="111" t="s">
        <v>2274</v>
      </c>
      <c r="DK11" s="111" t="s">
        <v>134</v>
      </c>
    </row>
    <row r="12" spans="1:115" x14ac:dyDescent="0.25">
      <c r="A12" t="s">
        <v>312</v>
      </c>
      <c r="B12" t="s">
        <v>313</v>
      </c>
      <c r="C12" t="s">
        <v>37</v>
      </c>
      <c r="D12" t="b">
        <v>1</v>
      </c>
      <c r="H12" t="s">
        <v>2329</v>
      </c>
      <c r="I12" t="s">
        <v>380</v>
      </c>
      <c r="J12" t="b">
        <v>1</v>
      </c>
      <c r="L12" t="s">
        <v>2441</v>
      </c>
      <c r="M12" t="s">
        <v>2442</v>
      </c>
      <c r="O12" s="36" t="s">
        <v>2443</v>
      </c>
      <c r="P12" s="111" t="str">
        <f>parameters!D11</f>
        <v>125170bc-3b4e-40e5-a4eb-132f3e0535a8</v>
      </c>
      <c r="Q12" s="111" t="str">
        <f>parameters!H11</f>
        <v>7b63d7ce-1166-41a8-85e3-bef331a533b0</v>
      </c>
      <c r="R12" s="111" t="s">
        <v>2269</v>
      </c>
      <c r="T12" t="s">
        <v>253</v>
      </c>
      <c r="U12" s="111" t="str">
        <f>parameters!H11</f>
        <v>7b63d7ce-1166-41a8-85e3-bef331a533b0</v>
      </c>
      <c r="V12" s="111" t="s">
        <v>2270</v>
      </c>
      <c r="W12" s="111" t="str">
        <f>parameters!I11</f>
        <v>c3963970-68ff-4687-804f-c56e4793c21b</v>
      </c>
      <c r="X12" s="111" t="s">
        <v>133</v>
      </c>
      <c r="Y12" s="111" t="str">
        <f>assets!$F$3</f>
        <v>10fd8ef4-683e-e911-811a-005056b57459</v>
      </c>
      <c r="Z12" s="111" t="str">
        <f>IF(AND(parameters!AR11="null",parameters!AO11="null"),"null",IF(parameters!AR11="null",parameters!AO11,parameters!AO11&amp;","&amp;parameters!AR11))</f>
        <v>de7ad5e2-eae4-4454-bcff-09b0a5045348</v>
      </c>
      <c r="AA12" t="s">
        <v>2271</v>
      </c>
      <c r="AB12" s="111" t="s">
        <v>2272</v>
      </c>
      <c r="AC12" s="111" t="s">
        <v>133</v>
      </c>
      <c r="AD12" s="111" t="s">
        <v>133</v>
      </c>
      <c r="AE12" s="111" t="s">
        <v>2273</v>
      </c>
      <c r="AF12" s="111" t="s">
        <v>2274</v>
      </c>
      <c r="AG12" s="42" t="str">
        <f>parameters!G11</f>
        <v>Expected fire growth rate</v>
      </c>
      <c r="AI12" t="s">
        <v>2444</v>
      </c>
      <c r="AJ12" s="111" t="s">
        <v>2276</v>
      </c>
      <c r="AK12" s="127" t="s">
        <v>234</v>
      </c>
      <c r="AL12" s="141" t="s">
        <v>2312</v>
      </c>
      <c r="AM12" s="142" t="s">
        <v>2313</v>
      </c>
      <c r="AN12" s="141" t="s">
        <v>260</v>
      </c>
      <c r="AP12" s="111" t="s">
        <v>2445</v>
      </c>
      <c r="AQ12" s="111" t="s">
        <v>2276</v>
      </c>
      <c r="AR12" s="132">
        <v>4.6500000000000004</v>
      </c>
      <c r="AS12" s="129" t="s">
        <v>2280</v>
      </c>
      <c r="AT12" s="130" t="s">
        <v>2281</v>
      </c>
      <c r="AU12" s="129" t="s">
        <v>269</v>
      </c>
      <c r="BD12" s="111" t="s">
        <v>2446</v>
      </c>
      <c r="BE12" t="s">
        <v>2444</v>
      </c>
      <c r="BF12" s="111" t="str">
        <f t="shared" si="0"/>
        <v>bfcbd4b6-d786-4e73-a195-150d0c342b12</v>
      </c>
      <c r="BG12" s="111" t="s">
        <v>2214</v>
      </c>
      <c r="BH12" s="141" t="s">
        <v>260</v>
      </c>
      <c r="BJ12" s="111" t="s">
        <v>2447</v>
      </c>
      <c r="BK12" s="111" t="s">
        <v>2287</v>
      </c>
      <c r="BL12" s="111" t="str">
        <f>parameters!O11</f>
        <v>e674c901-5844-4d64-8830-2933c14a4854</v>
      </c>
      <c r="BM12" s="111" t="str">
        <f>parameters!P11</f>
        <v>39eac0b4-4539-4f30-8e1f-294f8451dc42</v>
      </c>
      <c r="BN12" s="111"/>
      <c r="BO12" s="111"/>
      <c r="BP12" s="111" t="s">
        <v>2288</v>
      </c>
      <c r="BQ12" s="111" t="s">
        <v>2273</v>
      </c>
      <c r="BR12" s="111" t="s">
        <v>2274</v>
      </c>
      <c r="BT12" s="111" t="s">
        <v>2448</v>
      </c>
      <c r="BU12" s="111" t="str">
        <f t="shared" si="1"/>
        <v>31624060-7b96-493b-a93f-b9e71157ad80</v>
      </c>
      <c r="BV12" s="111" t="str">
        <f t="shared" si="2"/>
        <v>7b63d7ce-1166-41a8-85e3-bef331a533b0</v>
      </c>
      <c r="BW12" s="111" t="s">
        <v>2216</v>
      </c>
      <c r="BX12" s="100"/>
      <c r="BY12" t="s">
        <v>2449</v>
      </c>
      <c r="BZ12" t="s">
        <v>2321</v>
      </c>
      <c r="CA12" t="s">
        <v>2450</v>
      </c>
      <c r="CB12" t="s">
        <v>2421</v>
      </c>
      <c r="CD12">
        <v>21</v>
      </c>
      <c r="CE12">
        <v>10</v>
      </c>
      <c r="CF12">
        <v>2017</v>
      </c>
      <c r="CG12" t="s">
        <v>2422</v>
      </c>
      <c r="CH12" t="s">
        <v>2295</v>
      </c>
      <c r="CI12" t="s">
        <v>2296</v>
      </c>
      <c r="CJ12" t="s">
        <v>2297</v>
      </c>
      <c r="CL12" t="s">
        <v>2451</v>
      </c>
      <c r="CM12" t="s">
        <v>107</v>
      </c>
      <c r="CN12" t="b">
        <v>1</v>
      </c>
      <c r="CP12" t="s">
        <v>2452</v>
      </c>
      <c r="CQ12" t="s">
        <v>2453</v>
      </c>
      <c r="CR12" t="s">
        <v>2342</v>
      </c>
      <c r="CS12" t="b">
        <v>1</v>
      </c>
      <c r="CU12" s="118" t="s">
        <v>2300</v>
      </c>
      <c r="CV12" s="129" t="s">
        <v>269</v>
      </c>
      <c r="CW12" s="111" t="s">
        <v>2270</v>
      </c>
      <c r="CX12" s="111" t="s">
        <v>2301</v>
      </c>
      <c r="DC12" s="111" t="s">
        <v>2454</v>
      </c>
      <c r="DD12" s="111" t="s">
        <v>2304</v>
      </c>
      <c r="DE12" s="111" t="s">
        <v>133</v>
      </c>
      <c r="DF12" s="111" t="s">
        <v>2417</v>
      </c>
      <c r="DG12" s="111" t="s">
        <v>2287</v>
      </c>
      <c r="DH12" s="111" t="str">
        <f t="shared" si="3"/>
        <v>https://ddb-dev.arup.com/api/parameters/dbab8ea8-76b6-4ddd-be04-ec5dd950d834/revisions</v>
      </c>
      <c r="DI12" s="111" t="s">
        <v>2273</v>
      </c>
      <c r="DJ12" s="111" t="s">
        <v>2274</v>
      </c>
      <c r="DK12" s="111" t="s">
        <v>134</v>
      </c>
    </row>
    <row r="13" spans="1:115" x14ac:dyDescent="0.25">
      <c r="A13" t="s">
        <v>314</v>
      </c>
      <c r="B13" t="s">
        <v>315</v>
      </c>
      <c r="C13" t="s">
        <v>37</v>
      </c>
      <c r="D13" t="b">
        <v>1</v>
      </c>
      <c r="H13" t="s">
        <v>2329</v>
      </c>
      <c r="I13" t="s">
        <v>382</v>
      </c>
      <c r="J13" t="b">
        <v>1</v>
      </c>
      <c r="L13" t="s">
        <v>2455</v>
      </c>
      <c r="M13" t="s">
        <v>2456</v>
      </c>
      <c r="O13" s="111" t="s">
        <v>2457</v>
      </c>
      <c r="P13" s="111" t="str">
        <f>parameters!D12</f>
        <v>125170bc-3b4e-40e5-a4eb-132f3e0535a8</v>
      </c>
      <c r="Q13" s="111" t="str">
        <f>parameters!H12</f>
        <v>73f46270-5607-4d92-85d1-920ef8802de1</v>
      </c>
      <c r="R13" s="111" t="s">
        <v>2269</v>
      </c>
      <c r="T13" t="s">
        <v>254</v>
      </c>
      <c r="U13" s="111" t="str">
        <f>parameters!H12</f>
        <v>73f46270-5607-4d92-85d1-920ef8802de1</v>
      </c>
      <c r="V13" s="111" t="s">
        <v>2270</v>
      </c>
      <c r="W13" s="111" t="str">
        <f>parameters!I12</f>
        <v>444d90cb-6b4e-41a0-a80d-9e9f671c7011</v>
      </c>
      <c r="X13" s="111" t="s">
        <v>133</v>
      </c>
      <c r="Y13" s="111" t="str">
        <f>assets!$F$3</f>
        <v>10fd8ef4-683e-e911-811a-005056b57459</v>
      </c>
      <c r="Z13" s="111" t="str">
        <f>IF(AND(parameters!AR12="null",parameters!AO12="null"),"null",IF(parameters!AR12="null",parameters!AO12,parameters!AO12&amp;","&amp;parameters!AR12))</f>
        <v>342781ef-92cc-40ee-b936-71ee1118810d</v>
      </c>
      <c r="AA13" t="s">
        <v>2271</v>
      </c>
      <c r="AB13" s="111" t="s">
        <v>2272</v>
      </c>
      <c r="AC13" s="111" t="s">
        <v>133</v>
      </c>
      <c r="AD13" s="111" t="s">
        <v>133</v>
      </c>
      <c r="AE13" s="111" t="s">
        <v>2273</v>
      </c>
      <c r="AF13" s="111" t="s">
        <v>2274</v>
      </c>
      <c r="AG13" s="42" t="str">
        <f>parameters!G12</f>
        <v>Height of top floor of building above grade</v>
      </c>
      <c r="AI13" t="s">
        <v>2458</v>
      </c>
      <c r="AJ13" s="111" t="s">
        <v>2276</v>
      </c>
      <c r="AK13" s="143" t="s">
        <v>245</v>
      </c>
      <c r="AL13" s="141" t="s">
        <v>2312</v>
      </c>
      <c r="AM13" s="142" t="s">
        <v>2313</v>
      </c>
      <c r="AN13" s="141" t="s">
        <v>265</v>
      </c>
      <c r="AP13" s="111" t="s">
        <v>2459</v>
      </c>
      <c r="AQ13" s="111" t="s">
        <v>2276</v>
      </c>
      <c r="AR13" s="132">
        <v>30</v>
      </c>
      <c r="AS13" s="129" t="s">
        <v>2280</v>
      </c>
      <c r="AT13" s="130" t="s">
        <v>2281</v>
      </c>
      <c r="AU13" s="129" t="s">
        <v>272</v>
      </c>
      <c r="BD13" s="111" t="s">
        <v>2460</v>
      </c>
      <c r="BE13" t="s">
        <v>2458</v>
      </c>
      <c r="BF13" s="111" t="str">
        <f t="shared" si="0"/>
        <v>b8e5a157-0ece-482a-b4a7-b4af8056e2c4</v>
      </c>
      <c r="BG13" s="111" t="s">
        <v>2214</v>
      </c>
      <c r="BH13" s="141" t="s">
        <v>265</v>
      </c>
      <c r="BJ13" s="36" t="s">
        <v>2461</v>
      </c>
      <c r="BK13" s="111" t="s">
        <v>2287</v>
      </c>
      <c r="BL13" s="111" t="str">
        <f>parameters!O12</f>
        <v>1e8b4c35-8808-4168-846e-8791d0c7b633</v>
      </c>
      <c r="BM13" s="111" t="str">
        <f>parameters!P12</f>
        <v>3dc8a340-3ce2-4319-a396-2cd81cb9fc7f</v>
      </c>
      <c r="BN13" s="111"/>
      <c r="BO13" s="111"/>
      <c r="BP13" s="111" t="s">
        <v>2288</v>
      </c>
      <c r="BQ13" s="111" t="s">
        <v>2273</v>
      </c>
      <c r="BR13" s="111" t="s">
        <v>2274</v>
      </c>
      <c r="BT13" s="111" t="s">
        <v>2462</v>
      </c>
      <c r="BU13" s="111" t="str">
        <f t="shared" si="1"/>
        <v>ca5b330b-ff56-4430-8518-494050ae9361</v>
      </c>
      <c r="BV13" s="111" t="str">
        <f t="shared" si="2"/>
        <v>73f46270-5607-4d92-85d1-920ef8802de1</v>
      </c>
      <c r="BW13" s="111" t="s">
        <v>2216</v>
      </c>
      <c r="BX13" s="100"/>
      <c r="BY13" t="s">
        <v>2463</v>
      </c>
      <c r="BZ13" t="s">
        <v>2321</v>
      </c>
      <c r="CA13" t="s">
        <v>2464</v>
      </c>
      <c r="CB13" t="s">
        <v>2421</v>
      </c>
      <c r="CD13">
        <v>21</v>
      </c>
      <c r="CE13">
        <v>10</v>
      </c>
      <c r="CF13">
        <v>2018</v>
      </c>
      <c r="CG13" t="s">
        <v>2422</v>
      </c>
      <c r="CH13" t="s">
        <v>2295</v>
      </c>
      <c r="CI13" t="s">
        <v>2296</v>
      </c>
      <c r="CJ13" t="s">
        <v>2297</v>
      </c>
      <c r="CL13" t="s">
        <v>2465</v>
      </c>
      <c r="CM13" t="s">
        <v>108</v>
      </c>
      <c r="CN13" t="b">
        <v>1</v>
      </c>
      <c r="CP13" t="s">
        <v>2466</v>
      </c>
      <c r="CQ13" t="s">
        <v>2467</v>
      </c>
      <c r="CR13" t="s">
        <v>2322</v>
      </c>
      <c r="CS13" t="b">
        <v>0</v>
      </c>
      <c r="CU13" s="118" t="s">
        <v>2300</v>
      </c>
      <c r="CV13" s="129" t="s">
        <v>272</v>
      </c>
      <c r="CW13" s="111" t="s">
        <v>2270</v>
      </c>
      <c r="CX13" s="111" t="s">
        <v>2301</v>
      </c>
      <c r="DC13" s="111" t="s">
        <v>2468</v>
      </c>
      <c r="DD13" s="111" t="s">
        <v>2304</v>
      </c>
      <c r="DE13" s="111" t="s">
        <v>133</v>
      </c>
      <c r="DF13" s="111" t="s">
        <v>2433</v>
      </c>
      <c r="DG13" s="111" t="s">
        <v>2287</v>
      </c>
      <c r="DH13" s="111" t="str">
        <f t="shared" si="3"/>
        <v>https://ddb-dev.arup.com/api/parameters/db8cc57f-f95e-469d-8aa9-39ad94ac1cf4/revisions</v>
      </c>
      <c r="DI13" s="111" t="s">
        <v>2273</v>
      </c>
      <c r="DJ13" s="111" t="s">
        <v>2274</v>
      </c>
      <c r="DK13" s="111" t="s">
        <v>134</v>
      </c>
    </row>
    <row r="14" spans="1:115" x14ac:dyDescent="0.25">
      <c r="A14" t="s">
        <v>316</v>
      </c>
      <c r="B14" t="s">
        <v>317</v>
      </c>
      <c r="C14" t="s">
        <v>99</v>
      </c>
      <c r="D14" t="b">
        <v>1</v>
      </c>
      <c r="H14" t="s">
        <v>2267</v>
      </c>
      <c r="I14" t="s">
        <v>384</v>
      </c>
      <c r="J14" t="b">
        <v>1</v>
      </c>
      <c r="L14" t="s">
        <v>2469</v>
      </c>
      <c r="M14" t="s">
        <v>2470</v>
      </c>
      <c r="O14" s="111" t="s">
        <v>2471</v>
      </c>
      <c r="P14" s="111" t="str">
        <f>parameters!D13</f>
        <v>125170bc-3b4e-40e5-a4eb-132f3e0535a8</v>
      </c>
      <c r="Q14" s="111" t="str">
        <f>parameters!H13</f>
        <v>b508b359-8277-4b42-9a4e-b9fc8d619c26</v>
      </c>
      <c r="R14" s="111" t="s">
        <v>2269</v>
      </c>
      <c r="T14" t="s">
        <v>255</v>
      </c>
      <c r="U14" s="111" t="str">
        <f>parameters!H13</f>
        <v>b508b359-8277-4b42-9a4e-b9fc8d619c26</v>
      </c>
      <c r="V14" s="111" t="s">
        <v>2270</v>
      </c>
      <c r="W14" s="111" t="str">
        <f>parameters!I13</f>
        <v>f7aca36c-0eb5-4feb-955e-5f41261fd94f</v>
      </c>
      <c r="X14" s="111" t="s">
        <v>133</v>
      </c>
      <c r="Y14" s="111" t="str">
        <f>assets!$F$3</f>
        <v>10fd8ef4-683e-e911-811a-005056b57459</v>
      </c>
      <c r="Z14" s="111" t="str">
        <f>IF(AND(parameters!AR13="null",parameters!AO13="null"),"null",IF(parameters!AR13="null",parameters!AO13,parameters!AO13&amp;","&amp;parameters!AR13))</f>
        <v>342781ef-92cc-40ee-b936-71ee1118810d</v>
      </c>
      <c r="AA14" t="s">
        <v>2271</v>
      </c>
      <c r="AB14" s="111" t="s">
        <v>2272</v>
      </c>
      <c r="AC14" s="111" t="s">
        <v>133</v>
      </c>
      <c r="AD14" s="111" t="s">
        <v>133</v>
      </c>
      <c r="AE14" s="111" t="s">
        <v>2273</v>
      </c>
      <c r="AF14" s="111" t="s">
        <v>2274</v>
      </c>
      <c r="AG14" s="42" t="str">
        <f>parameters!G13</f>
        <v>Maximum gross area of a storey</v>
      </c>
      <c r="AI14" t="s">
        <v>2472</v>
      </c>
      <c r="AJ14" s="111" t="s">
        <v>2276</v>
      </c>
      <c r="AK14" s="143" t="s">
        <v>248</v>
      </c>
      <c r="AL14" s="141" t="s">
        <v>2277</v>
      </c>
      <c r="AM14" s="142" t="s">
        <v>2278</v>
      </c>
      <c r="AN14" s="141" t="s">
        <v>266</v>
      </c>
      <c r="AP14" s="111" t="s">
        <v>2473</v>
      </c>
      <c r="AQ14" s="111" t="s">
        <v>2276</v>
      </c>
      <c r="AR14" s="132">
        <v>3715</v>
      </c>
      <c r="AS14" s="129" t="s">
        <v>2309</v>
      </c>
      <c r="AT14" s="130" t="s">
        <v>2281</v>
      </c>
      <c r="AU14" s="129" t="s">
        <v>273</v>
      </c>
      <c r="BD14" s="111" t="s">
        <v>2474</v>
      </c>
      <c r="BE14" t="s">
        <v>2472</v>
      </c>
      <c r="BF14" s="111" t="str">
        <f t="shared" si="0"/>
        <v>98ace672-515c-42c3-878b-71bcea5ea8bd</v>
      </c>
      <c r="BG14" s="111" t="s">
        <v>2214</v>
      </c>
      <c r="BH14" s="141" t="s">
        <v>266</v>
      </c>
      <c r="BJ14" s="111" t="s">
        <v>2475</v>
      </c>
      <c r="BK14" s="111" t="s">
        <v>2287</v>
      </c>
      <c r="BL14" s="111" t="str">
        <f>parameters!O13</f>
        <v>1e8b4c35-8808-4168-846e-8791d0c7b633</v>
      </c>
      <c r="BM14" s="111" t="str">
        <f>parameters!P13</f>
        <v>3dc8a340-3ce2-4319-a396-2cd81cb9fc7f</v>
      </c>
      <c r="BN14" s="111"/>
      <c r="BO14" s="111"/>
      <c r="BP14" s="111" t="s">
        <v>2288</v>
      </c>
      <c r="BQ14" s="111" t="s">
        <v>2273</v>
      </c>
      <c r="BR14" s="111" t="s">
        <v>2274</v>
      </c>
      <c r="BT14" s="111" t="s">
        <v>2476</v>
      </c>
      <c r="BU14" s="111" t="str">
        <f t="shared" si="1"/>
        <v>f4a8c9be-d739-48c0-ba05-4285d24527df</v>
      </c>
      <c r="BV14" s="111" t="str">
        <f t="shared" si="2"/>
        <v>b508b359-8277-4b42-9a4e-b9fc8d619c26</v>
      </c>
      <c r="BW14" s="111" t="s">
        <v>2216</v>
      </c>
      <c r="BX14" s="100"/>
      <c r="BY14" t="s">
        <v>2477</v>
      </c>
      <c r="BZ14" t="s">
        <v>2374</v>
      </c>
      <c r="CA14" t="s">
        <v>100</v>
      </c>
      <c r="CB14" t="s">
        <v>100</v>
      </c>
      <c r="CD14">
        <v>1</v>
      </c>
      <c r="CE14">
        <v>2</v>
      </c>
      <c r="CF14">
        <v>2020</v>
      </c>
      <c r="CG14" t="s">
        <v>100</v>
      </c>
      <c r="CH14" t="s">
        <v>2295</v>
      </c>
      <c r="CI14" t="s">
        <v>2296</v>
      </c>
      <c r="CJ14" t="s">
        <v>2297</v>
      </c>
      <c r="CP14" t="s">
        <v>2478</v>
      </c>
      <c r="CQ14" t="s">
        <v>2479</v>
      </c>
      <c r="CR14" t="s">
        <v>2322</v>
      </c>
      <c r="CS14" t="b">
        <v>0</v>
      </c>
      <c r="CU14" s="118" t="s">
        <v>2300</v>
      </c>
      <c r="CV14" s="129" t="s">
        <v>273</v>
      </c>
      <c r="CW14" s="111" t="s">
        <v>2270</v>
      </c>
      <c r="CX14" s="111" t="s">
        <v>2301</v>
      </c>
      <c r="DC14" s="111" t="s">
        <v>2480</v>
      </c>
      <c r="DD14" s="111" t="s">
        <v>2304</v>
      </c>
      <c r="DE14" s="111" t="s">
        <v>133</v>
      </c>
      <c r="DF14" s="111" t="s">
        <v>2447</v>
      </c>
      <c r="DG14" s="111" t="s">
        <v>2287</v>
      </c>
      <c r="DH14" s="111" t="str">
        <f t="shared" si="3"/>
        <v>https://ddb-dev.arup.com/api/parameters/31624060-7b96-493b-a93f-b9e71157ad80/revisions</v>
      </c>
      <c r="DI14" s="111" t="s">
        <v>2273</v>
      </c>
      <c r="DJ14" s="111" t="s">
        <v>2274</v>
      </c>
      <c r="DK14" s="111" t="s">
        <v>134</v>
      </c>
    </row>
    <row r="15" spans="1:115" x14ac:dyDescent="0.25">
      <c r="A15" t="s">
        <v>318</v>
      </c>
      <c r="B15" t="s">
        <v>319</v>
      </c>
      <c r="C15" t="s">
        <v>50</v>
      </c>
      <c r="D15" t="b">
        <v>1</v>
      </c>
      <c r="H15" t="s">
        <v>2345</v>
      </c>
      <c r="I15" t="s">
        <v>392</v>
      </c>
      <c r="J15" t="b">
        <v>1</v>
      </c>
      <c r="L15" t="s">
        <v>2481</v>
      </c>
      <c r="M15" t="s">
        <v>95</v>
      </c>
      <c r="O15" s="36" t="s">
        <v>2482</v>
      </c>
      <c r="P15" s="111" t="str">
        <f>parameters!D14</f>
        <v>125170bc-3b4e-40e5-a4eb-132f3e0535a8</v>
      </c>
      <c r="Q15" s="111" t="str">
        <f>parameters!H14</f>
        <v>3a6f11a0-b3b6-41b0-b7fc-3852b44e2726</v>
      </c>
      <c r="R15" s="111" t="s">
        <v>2269</v>
      </c>
      <c r="T15" t="s">
        <v>256</v>
      </c>
      <c r="U15" s="111" t="str">
        <f>parameters!H14</f>
        <v>3a6f11a0-b3b6-41b0-b7fc-3852b44e2726</v>
      </c>
      <c r="V15" s="111" t="s">
        <v>2270</v>
      </c>
      <c r="W15" s="111" t="str">
        <f>parameters!I14</f>
        <v>2e666141-ce8f-426d-875d-6a50230a213e</v>
      </c>
      <c r="X15" s="111" t="s">
        <v>133</v>
      </c>
      <c r="Y15" s="111" t="str">
        <f>assets!$F$3</f>
        <v>10fd8ef4-683e-e911-811a-005056b57459</v>
      </c>
      <c r="Z15" s="111" t="str">
        <f>IF(AND(parameters!AR14="null",parameters!AO14="null"),"null",IF(parameters!AR14="null",parameters!AO14,parameters!AO14&amp;","&amp;parameters!AR14))</f>
        <v>1e08965a-f116-4a6d-8bba-74290edc8c0a,de7ad5e2-eae4-4454-bcff-09b0a5045348</v>
      </c>
      <c r="AA15" t="s">
        <v>2271</v>
      </c>
      <c r="AB15" s="111" t="s">
        <v>2272</v>
      </c>
      <c r="AC15" s="111" t="s">
        <v>133</v>
      </c>
      <c r="AD15" s="111" t="s">
        <v>133</v>
      </c>
      <c r="AE15" s="111" t="s">
        <v>2273</v>
      </c>
      <c r="AF15" s="111" t="s">
        <v>2274</v>
      </c>
      <c r="AG15" s="42" t="str">
        <f>parameters!G14</f>
        <v>Occupancy characteristics</v>
      </c>
      <c r="AI15" t="s">
        <v>2483</v>
      </c>
      <c r="AJ15" s="111" t="s">
        <v>2276</v>
      </c>
      <c r="AK15" s="132" t="s">
        <v>222</v>
      </c>
      <c r="AL15" s="144" t="s">
        <v>2277</v>
      </c>
      <c r="AM15" s="145" t="s">
        <v>2278</v>
      </c>
      <c r="AN15" s="144" t="s">
        <v>267</v>
      </c>
      <c r="AP15" s="111" t="s">
        <v>2484</v>
      </c>
      <c r="AQ15" s="111" t="s">
        <v>2276</v>
      </c>
      <c r="AR15" s="121">
        <v>5</v>
      </c>
      <c r="AS15" s="118" t="s">
        <v>2280</v>
      </c>
      <c r="AT15" s="119" t="s">
        <v>2281</v>
      </c>
      <c r="AU15" s="118" t="s">
        <v>277</v>
      </c>
      <c r="BD15" s="111" t="s">
        <v>2485</v>
      </c>
      <c r="BE15" t="s">
        <v>2483</v>
      </c>
      <c r="BF15" s="111" t="str">
        <f t="shared" si="0"/>
        <v>86eb14d1-464f-4558-a686-92a6901b4836</v>
      </c>
      <c r="BG15" s="111" t="s">
        <v>2214</v>
      </c>
      <c r="BH15" s="144" t="s">
        <v>267</v>
      </c>
      <c r="BJ15" s="111" t="s">
        <v>2486</v>
      </c>
      <c r="BK15" s="111" t="s">
        <v>2287</v>
      </c>
      <c r="BL15" s="111" t="str">
        <f>parameters!O14</f>
        <v>e674c901-5844-4d64-8830-2933c14a4854</v>
      </c>
      <c r="BM15" s="111" t="str">
        <f>parameters!P14</f>
        <v>39eac0b4-4539-4f30-8e1f-294f8451dc42</v>
      </c>
      <c r="BN15" s="111"/>
      <c r="BO15" s="111"/>
      <c r="BP15" s="111" t="s">
        <v>2288</v>
      </c>
      <c r="BQ15" s="111" t="s">
        <v>2273</v>
      </c>
      <c r="BR15" s="111" t="s">
        <v>2274</v>
      </c>
      <c r="BT15" s="111" t="s">
        <v>2487</v>
      </c>
      <c r="BU15" s="111" t="str">
        <f t="shared" si="1"/>
        <v>9008bd9a-268f-409d-95eb-cb29f1d50726</v>
      </c>
      <c r="BV15" s="111" t="str">
        <f t="shared" si="2"/>
        <v>3a6f11a0-b3b6-41b0-b7fc-3852b44e2726</v>
      </c>
      <c r="BW15" s="111" t="s">
        <v>2216</v>
      </c>
      <c r="BX15" s="100"/>
      <c r="BY15" t="s">
        <v>2488</v>
      </c>
      <c r="BZ15" t="s">
        <v>2391</v>
      </c>
      <c r="CA15" t="s">
        <v>2489</v>
      </c>
      <c r="CB15" t="s">
        <v>2490</v>
      </c>
      <c r="CE15">
        <v>3</v>
      </c>
      <c r="CF15">
        <v>2015</v>
      </c>
      <c r="CG15" t="s">
        <v>2491</v>
      </c>
      <c r="CH15" t="s">
        <v>2295</v>
      </c>
      <c r="CI15" t="s">
        <v>2296</v>
      </c>
      <c r="CJ15" t="s">
        <v>2297</v>
      </c>
      <c r="CP15" t="s">
        <v>2492</v>
      </c>
      <c r="CQ15" t="s">
        <v>2493</v>
      </c>
      <c r="CR15" t="s">
        <v>2322</v>
      </c>
      <c r="CS15" t="b">
        <v>0</v>
      </c>
      <c r="CU15" s="118" t="s">
        <v>2300</v>
      </c>
      <c r="CV15" s="118" t="s">
        <v>277</v>
      </c>
      <c r="CW15" s="111" t="s">
        <v>2270</v>
      </c>
      <c r="CX15" s="111" t="s">
        <v>2301</v>
      </c>
      <c r="DC15" s="111" t="s">
        <v>2494</v>
      </c>
      <c r="DD15" s="111" t="s">
        <v>2304</v>
      </c>
      <c r="DE15" s="111" t="s">
        <v>133</v>
      </c>
      <c r="DF15" s="36" t="s">
        <v>2461</v>
      </c>
      <c r="DG15" s="111" t="s">
        <v>2287</v>
      </c>
      <c r="DH15" s="111" t="str">
        <f t="shared" si="3"/>
        <v>https://ddb-dev.arup.com/api/parameters/ca5b330b-ff56-4430-8518-494050ae9361/revisions</v>
      </c>
      <c r="DI15" s="111" t="s">
        <v>2273</v>
      </c>
      <c r="DJ15" s="111" t="s">
        <v>2274</v>
      </c>
      <c r="DK15" s="111" t="s">
        <v>134</v>
      </c>
    </row>
    <row r="16" spans="1:115" x14ac:dyDescent="0.25">
      <c r="A16" t="s">
        <v>320</v>
      </c>
      <c r="B16" t="s">
        <v>321</v>
      </c>
      <c r="C16" t="s">
        <v>37</v>
      </c>
      <c r="D16" t="b">
        <v>1</v>
      </c>
      <c r="H16" t="s">
        <v>2363</v>
      </c>
      <c r="I16" t="s">
        <v>406</v>
      </c>
      <c r="J16" t="b">
        <v>1</v>
      </c>
      <c r="L16" t="s">
        <v>2495</v>
      </c>
      <c r="M16" t="s">
        <v>2496</v>
      </c>
      <c r="O16" s="111" t="s">
        <v>2497</v>
      </c>
      <c r="P16" s="111" t="str">
        <f>parameters!D15</f>
        <v>125170bc-3b4e-40e5-a4eb-132f3e0535a8</v>
      </c>
      <c r="Q16" s="111" t="str">
        <f>parameters!H15</f>
        <v>44d19f42-72a5-4fd8-adbe-61762c184aa0</v>
      </c>
      <c r="R16" s="111" t="s">
        <v>2269</v>
      </c>
      <c r="T16" t="s">
        <v>257</v>
      </c>
      <c r="U16" s="111" t="str">
        <f>parameters!H15</f>
        <v>44d19f42-72a5-4fd8-adbe-61762c184aa0</v>
      </c>
      <c r="V16" s="111" t="s">
        <v>2270</v>
      </c>
      <c r="W16" s="111" t="str">
        <f>parameters!I15</f>
        <v>b8cb0fd1-d554-4a48-b7de-664a0e922833</v>
      </c>
      <c r="X16" s="111" t="s">
        <v>133</v>
      </c>
      <c r="Y16" s="111" t="str">
        <f>assets!$F$3</f>
        <v>10fd8ef4-683e-e911-811a-005056b57459</v>
      </c>
      <c r="Z16" s="111" t="str">
        <f>IF(AND(parameters!AR15="null",parameters!AO15="null"),"null",IF(parameters!AR15="null",parameters!AO15,parameters!AO15&amp;","&amp;parameters!AR15))</f>
        <v>null</v>
      </c>
      <c r="AA16" t="s">
        <v>2271</v>
      </c>
      <c r="AB16" s="111" t="s">
        <v>2272</v>
      </c>
      <c r="AC16" s="111" t="s">
        <v>133</v>
      </c>
      <c r="AD16" s="111" t="s">
        <v>133</v>
      </c>
      <c r="AE16" s="111" t="s">
        <v>2273</v>
      </c>
      <c r="AF16" s="111" t="s">
        <v>2274</v>
      </c>
      <c r="AG16" s="42" t="str">
        <f>parameters!G15</f>
        <v>Project name</v>
      </c>
      <c r="AI16" t="s">
        <v>2498</v>
      </c>
      <c r="AJ16" s="111" t="s">
        <v>2276</v>
      </c>
      <c r="AK16" s="132" t="s">
        <v>271</v>
      </c>
      <c r="AL16" s="144" t="s">
        <v>2312</v>
      </c>
      <c r="AM16" s="145" t="s">
        <v>2313</v>
      </c>
      <c r="AN16" s="144" t="s">
        <v>270</v>
      </c>
      <c r="AP16" s="111" t="s">
        <v>2499</v>
      </c>
      <c r="AQ16" s="111" t="s">
        <v>2276</v>
      </c>
      <c r="AR16" s="121">
        <v>34.299999999999997</v>
      </c>
      <c r="AS16" s="118" t="s">
        <v>2280</v>
      </c>
      <c r="AT16" s="119" t="s">
        <v>2281</v>
      </c>
      <c r="AU16" s="118" t="s">
        <v>279</v>
      </c>
      <c r="BD16" s="36" t="s">
        <v>2500</v>
      </c>
      <c r="BE16" t="s">
        <v>2498</v>
      </c>
      <c r="BF16" s="111" t="str">
        <f t="shared" si="0"/>
        <v>ea19f987-beb1-4969-9d98-5ffd0c74a4d2</v>
      </c>
      <c r="BG16" s="111" t="s">
        <v>2214</v>
      </c>
      <c r="BH16" s="144" t="s">
        <v>270</v>
      </c>
      <c r="BJ16" s="111" t="s">
        <v>2501</v>
      </c>
      <c r="BK16" s="111" t="s">
        <v>2287</v>
      </c>
      <c r="BL16" s="111" t="str">
        <f>parameters!O15</f>
        <v>1e8b4c35-8808-4168-846e-8791d0c7b633</v>
      </c>
      <c r="BM16" s="111" t="str">
        <f>parameters!P15</f>
        <v>370056e9-6f36-4b3e-8b31-a3b1f9a6223b</v>
      </c>
      <c r="BN16" s="111"/>
      <c r="BO16" s="111"/>
      <c r="BP16" s="111" t="s">
        <v>2288</v>
      </c>
      <c r="BQ16" s="111" t="s">
        <v>2273</v>
      </c>
      <c r="BR16" s="111" t="s">
        <v>2274</v>
      </c>
      <c r="BT16" s="111" t="s">
        <v>2502</v>
      </c>
      <c r="BU16" s="111" t="str">
        <f t="shared" si="1"/>
        <v>7d6424b5-8977-41f5-83f3-f7622b044ccf</v>
      </c>
      <c r="BV16" s="111" t="str">
        <f t="shared" si="2"/>
        <v>44d19f42-72a5-4fd8-adbe-61762c184aa0</v>
      </c>
      <c r="BW16" s="111" t="s">
        <v>2216</v>
      </c>
      <c r="BX16" s="100"/>
      <c r="BY16" t="s">
        <v>2503</v>
      </c>
      <c r="BZ16" t="s">
        <v>2391</v>
      </c>
      <c r="CA16" t="s">
        <v>2504</v>
      </c>
      <c r="CB16" t="s">
        <v>100</v>
      </c>
      <c r="CF16">
        <v>2002</v>
      </c>
      <c r="CG16" t="s">
        <v>100</v>
      </c>
      <c r="CH16" t="s">
        <v>2295</v>
      </c>
      <c r="CI16" t="s">
        <v>2296</v>
      </c>
      <c r="CJ16" t="s">
        <v>2297</v>
      </c>
      <c r="CP16" t="s">
        <v>2505</v>
      </c>
      <c r="CQ16" t="s">
        <v>236</v>
      </c>
      <c r="CR16" t="s">
        <v>2298</v>
      </c>
      <c r="CS16" t="b">
        <v>1</v>
      </c>
      <c r="CU16" s="118" t="s">
        <v>2300</v>
      </c>
      <c r="CV16" s="118" t="s">
        <v>279</v>
      </c>
      <c r="CW16" s="111" t="s">
        <v>2270</v>
      </c>
      <c r="CX16" s="111" t="s">
        <v>2301</v>
      </c>
      <c r="DC16" s="111" t="s">
        <v>2506</v>
      </c>
      <c r="DD16" s="111" t="s">
        <v>2304</v>
      </c>
      <c r="DE16" s="111" t="s">
        <v>133</v>
      </c>
      <c r="DF16" s="111" t="s">
        <v>2475</v>
      </c>
      <c r="DG16" s="111" t="s">
        <v>2287</v>
      </c>
      <c r="DH16" s="111" t="str">
        <f t="shared" si="3"/>
        <v>https://ddb-dev.arup.com/api/parameters/f4a8c9be-d739-48c0-ba05-4285d24527df/revisions</v>
      </c>
      <c r="DI16" s="111" t="s">
        <v>2273</v>
      </c>
      <c r="DJ16" s="111" t="s">
        <v>2274</v>
      </c>
      <c r="DK16" s="111" t="s">
        <v>134</v>
      </c>
    </row>
    <row r="17" spans="1:115" x14ac:dyDescent="0.25">
      <c r="A17" t="s">
        <v>322</v>
      </c>
      <c r="B17" t="s">
        <v>323</v>
      </c>
      <c r="C17" t="s">
        <v>37</v>
      </c>
      <c r="D17" t="b">
        <v>1</v>
      </c>
      <c r="H17" t="s">
        <v>2380</v>
      </c>
      <c r="I17" t="s">
        <v>408</v>
      </c>
      <c r="J17" t="b">
        <v>1</v>
      </c>
      <c r="L17" t="s">
        <v>2507</v>
      </c>
      <c r="M17" t="s">
        <v>72</v>
      </c>
      <c r="O17" s="111" t="s">
        <v>2508</v>
      </c>
      <c r="P17" s="111" t="str">
        <f>parameters!D16</f>
        <v>5e2fdb7a-c9fa-4add-86ee-4491a3200a40</v>
      </c>
      <c r="Q17" s="111" t="str">
        <f>parameters!H16</f>
        <v>aafee5fe-7ffc-4229-a994-712b1766a91a</v>
      </c>
      <c r="R17" s="111" t="s">
        <v>2269</v>
      </c>
      <c r="T17" t="s">
        <v>258</v>
      </c>
      <c r="U17" s="111" t="str">
        <f>parameters!H16</f>
        <v>aafee5fe-7ffc-4229-a994-712b1766a91a</v>
      </c>
      <c r="V17" s="111" t="s">
        <v>2270</v>
      </c>
      <c r="W17" s="111" t="str">
        <f>parameters!I16</f>
        <v>26481bfb-9602-4606-9b82-daa6282c42c3</v>
      </c>
      <c r="X17" s="111" t="s">
        <v>133</v>
      </c>
      <c r="Y17" s="111" t="str">
        <f>assets!$F$3</f>
        <v>10fd8ef4-683e-e911-811a-005056b57459</v>
      </c>
      <c r="Z17" s="111" t="str">
        <f>IF(AND(parameters!AR16="null",parameters!AO16="null"),"null",IF(parameters!AR16="null",parameters!AO16,parameters!AO16&amp;","&amp;parameters!AR16))</f>
        <v>1e08965a-f116-4a6d-8bba-74290edc8c0a</v>
      </c>
      <c r="AA17" t="s">
        <v>2271</v>
      </c>
      <c r="AB17" s="111" t="s">
        <v>2272</v>
      </c>
      <c r="AC17" s="111" t="s">
        <v>133</v>
      </c>
      <c r="AD17" s="111" t="s">
        <v>133</v>
      </c>
      <c r="AE17" s="111" t="s">
        <v>2273</v>
      </c>
      <c r="AF17" s="111" t="s">
        <v>2274</v>
      </c>
      <c r="AG17" s="42" t="str">
        <f>parameters!G16</f>
        <v>Building occupancy type</v>
      </c>
      <c r="AI17" t="s">
        <v>2509</v>
      </c>
      <c r="AJ17" s="111" t="s">
        <v>2276</v>
      </c>
      <c r="AK17" s="146" t="s">
        <v>245</v>
      </c>
      <c r="AL17" s="144" t="s">
        <v>2312</v>
      </c>
      <c r="AM17" s="145" t="s">
        <v>2313</v>
      </c>
      <c r="AN17" s="144" t="s">
        <v>274</v>
      </c>
      <c r="AP17" s="111" t="s">
        <v>2510</v>
      </c>
      <c r="AQ17" s="111" t="s">
        <v>2276</v>
      </c>
      <c r="AR17" s="121">
        <v>2160</v>
      </c>
      <c r="AS17" s="118" t="s">
        <v>2309</v>
      </c>
      <c r="AT17" s="119" t="s">
        <v>2281</v>
      </c>
      <c r="AU17" s="118" t="s">
        <v>280</v>
      </c>
      <c r="BD17" s="111" t="s">
        <v>2511</v>
      </c>
      <c r="BE17" t="s">
        <v>2509</v>
      </c>
      <c r="BF17" s="111" t="str">
        <f t="shared" si="0"/>
        <v>dde1ab9c-2ac1-415c-8f51-8ed0a550c00b</v>
      </c>
      <c r="BG17" s="111" t="s">
        <v>2214</v>
      </c>
      <c r="BH17" s="144" t="s">
        <v>274</v>
      </c>
      <c r="BJ17" s="111" t="s">
        <v>2512</v>
      </c>
      <c r="BK17" s="111" t="s">
        <v>2287</v>
      </c>
      <c r="BL17" s="111" t="str">
        <f>parameters!O16</f>
        <v>1e8b4c35-8808-4168-846e-8791d0c7b633</v>
      </c>
      <c r="BM17" s="111" t="str">
        <f>parameters!P16</f>
        <v>370056e9-6f36-4b3e-8b31-a3b1f9a6223b</v>
      </c>
      <c r="BN17" s="111"/>
      <c r="BO17" s="111"/>
      <c r="BP17" s="111" t="s">
        <v>2288</v>
      </c>
      <c r="BQ17" s="111" t="s">
        <v>2273</v>
      </c>
      <c r="BR17" s="111" t="s">
        <v>2274</v>
      </c>
      <c r="BT17" s="111" t="s">
        <v>2513</v>
      </c>
      <c r="BU17" s="111" t="str">
        <f t="shared" si="1"/>
        <v>9f48288b-11ba-4942-aace-c0e87afd3188</v>
      </c>
      <c r="BV17" s="111" t="str">
        <f t="shared" si="2"/>
        <v>aafee5fe-7ffc-4229-a994-712b1766a91a</v>
      </c>
      <c r="BW17" s="111" t="s">
        <v>2216</v>
      </c>
      <c r="BX17" s="100"/>
      <c r="BY17" t="s">
        <v>2514</v>
      </c>
      <c r="BZ17" t="s">
        <v>2391</v>
      </c>
      <c r="CA17" t="s">
        <v>2515</v>
      </c>
      <c r="CB17" t="s">
        <v>100</v>
      </c>
      <c r="CD17">
        <v>1</v>
      </c>
      <c r="CE17">
        <v>2</v>
      </c>
      <c r="CF17">
        <v>2020</v>
      </c>
      <c r="CG17" t="s">
        <v>2516</v>
      </c>
      <c r="CH17" t="s">
        <v>2295</v>
      </c>
      <c r="CI17" t="s">
        <v>2296</v>
      </c>
      <c r="CJ17" t="s">
        <v>2297</v>
      </c>
      <c r="CP17" t="s">
        <v>2517</v>
      </c>
      <c r="CQ17" t="s">
        <v>2518</v>
      </c>
      <c r="CR17" t="s">
        <v>2298</v>
      </c>
      <c r="CS17" t="b">
        <v>1</v>
      </c>
      <c r="CU17" s="118" t="s">
        <v>2300</v>
      </c>
      <c r="CV17" s="118" t="s">
        <v>280</v>
      </c>
      <c r="CW17" s="111" t="s">
        <v>2270</v>
      </c>
      <c r="CX17" s="111" t="s">
        <v>2301</v>
      </c>
      <c r="DC17" s="111" t="s">
        <v>2519</v>
      </c>
      <c r="DD17" s="111" t="s">
        <v>2304</v>
      </c>
      <c r="DE17" s="111" t="s">
        <v>133</v>
      </c>
      <c r="DF17" s="111" t="s">
        <v>2486</v>
      </c>
      <c r="DG17" s="111" t="s">
        <v>2287</v>
      </c>
      <c r="DH17" s="111" t="str">
        <f t="shared" si="3"/>
        <v>https://ddb-dev.arup.com/api/parameters/9008bd9a-268f-409d-95eb-cb29f1d50726/revisions</v>
      </c>
      <c r="DI17" s="111" t="s">
        <v>2273</v>
      </c>
      <c r="DJ17" s="111" t="s">
        <v>2274</v>
      </c>
      <c r="DK17" s="111" t="s">
        <v>134</v>
      </c>
    </row>
    <row r="18" spans="1:115" x14ac:dyDescent="0.25">
      <c r="A18" t="s">
        <v>324</v>
      </c>
      <c r="B18" t="s">
        <v>325</v>
      </c>
      <c r="C18" t="s">
        <v>37</v>
      </c>
      <c r="D18" t="b">
        <v>1</v>
      </c>
      <c r="H18" t="s">
        <v>2280</v>
      </c>
      <c r="I18" t="s">
        <v>412</v>
      </c>
      <c r="J18" t="b">
        <v>1</v>
      </c>
      <c r="L18" t="s">
        <v>2520</v>
      </c>
      <c r="M18" t="s">
        <v>2521</v>
      </c>
      <c r="O18" s="111" t="s">
        <v>2522</v>
      </c>
      <c r="P18" s="111" t="str">
        <f>parameters!D17</f>
        <v>5e2fdb7a-c9fa-4add-86ee-4491a3200a40</v>
      </c>
      <c r="Q18" s="111" t="str">
        <f>parameters!H17</f>
        <v>0631e0be-b955-4648-ab18-fa52c01321c4</v>
      </c>
      <c r="R18" s="111" t="s">
        <v>2269</v>
      </c>
      <c r="T18" t="s">
        <v>259</v>
      </c>
      <c r="U18" s="111" t="str">
        <f>parameters!H17</f>
        <v>0631e0be-b955-4648-ab18-fa52c01321c4</v>
      </c>
      <c r="V18" s="111" t="s">
        <v>2270</v>
      </c>
      <c r="W18" s="111" t="str">
        <f>parameters!I17</f>
        <v>8cb2aab9-da67-4671-963f-221979bd6f72</v>
      </c>
      <c r="X18" s="111" t="s">
        <v>133</v>
      </c>
      <c r="Y18" s="111" t="str">
        <f>assets!$F$3</f>
        <v>10fd8ef4-683e-e911-811a-005056b57459</v>
      </c>
      <c r="Z18" s="111" t="str">
        <f>IF(AND(parameters!AR17="null",parameters!AO17="null"),"null",IF(parameters!AR17="null",parameters!AO17,parameters!AO17&amp;","&amp;parameters!AR17))</f>
        <v>342781ef-92cc-40ee-b936-71ee1118810d</v>
      </c>
      <c r="AA18" t="s">
        <v>2271</v>
      </c>
      <c r="AB18" s="111" t="s">
        <v>2272</v>
      </c>
      <c r="AC18" s="111" t="s">
        <v>133</v>
      </c>
      <c r="AD18" s="111" t="s">
        <v>133</v>
      </c>
      <c r="AE18" s="111" t="s">
        <v>2273</v>
      </c>
      <c r="AF18" s="111" t="s">
        <v>2274</v>
      </c>
      <c r="AG18" s="42" t="str">
        <f>parameters!G17</f>
        <v>Depth of deepest basement below grade</v>
      </c>
      <c r="AI18" s="1" t="s">
        <v>2523</v>
      </c>
      <c r="AJ18" s="111" t="s">
        <v>2276</v>
      </c>
      <c r="AK18" s="146" t="s">
        <v>248</v>
      </c>
      <c r="AL18" s="144" t="s">
        <v>2277</v>
      </c>
      <c r="AM18" s="145" t="s">
        <v>2278</v>
      </c>
      <c r="AN18" s="144" t="s">
        <v>275</v>
      </c>
      <c r="AP18" s="111" t="s">
        <v>2524</v>
      </c>
      <c r="AQ18" s="111" t="s">
        <v>2276</v>
      </c>
      <c r="AR18" s="116">
        <v>5.65</v>
      </c>
      <c r="AS18" s="105" t="s">
        <v>2280</v>
      </c>
      <c r="AT18" s="107" t="s">
        <v>2281</v>
      </c>
      <c r="AU18" s="105" t="s">
        <v>285</v>
      </c>
      <c r="BD18" s="111" t="s">
        <v>2525</v>
      </c>
      <c r="BE18" s="1" t="s">
        <v>2523</v>
      </c>
      <c r="BF18" s="111" t="str">
        <f t="shared" si="0"/>
        <v>117057fd-d4bb-4e5f-8f3f-6fea6ef2c931</v>
      </c>
      <c r="BG18" s="111" t="s">
        <v>2214</v>
      </c>
      <c r="BH18" s="144" t="s">
        <v>275</v>
      </c>
      <c r="BJ18" s="111" t="s">
        <v>2526</v>
      </c>
      <c r="BK18" s="111" t="s">
        <v>2287</v>
      </c>
      <c r="BL18" s="111" t="str">
        <f>parameters!O17</f>
        <v>1e8b4c35-8808-4168-846e-8791d0c7b633</v>
      </c>
      <c r="BM18" s="111" t="str">
        <f>parameters!P17</f>
        <v>3dc8a340-3ce2-4319-a396-2cd81cb9fc7f</v>
      </c>
      <c r="BN18" s="111"/>
      <c r="BO18" s="111"/>
      <c r="BP18" s="111" t="s">
        <v>2288</v>
      </c>
      <c r="BQ18" s="111" t="s">
        <v>2273</v>
      </c>
      <c r="BR18" s="111" t="s">
        <v>2274</v>
      </c>
      <c r="BT18" s="111" t="s">
        <v>2527</v>
      </c>
      <c r="BU18" s="111" t="str">
        <f t="shared" si="1"/>
        <v>ab79889a-4201-4ce8-b29d-b2e4d97a9231</v>
      </c>
      <c r="BV18" s="111" t="str">
        <f t="shared" si="2"/>
        <v>0631e0be-b955-4648-ab18-fa52c01321c4</v>
      </c>
      <c r="BW18" s="111" t="s">
        <v>2216</v>
      </c>
      <c r="BX18" s="100"/>
      <c r="BY18" t="s">
        <v>2528</v>
      </c>
      <c r="BZ18" t="s">
        <v>2407</v>
      </c>
      <c r="CA18" t="s">
        <v>2529</v>
      </c>
      <c r="CB18" t="s">
        <v>100</v>
      </c>
      <c r="CE18">
        <v>8</v>
      </c>
      <c r="CF18">
        <v>2011</v>
      </c>
      <c r="CG18" t="s">
        <v>100</v>
      </c>
      <c r="CH18" t="s">
        <v>2295</v>
      </c>
      <c r="CI18" t="s">
        <v>2296</v>
      </c>
      <c r="CJ18" t="s">
        <v>2297</v>
      </c>
      <c r="CP18" t="s">
        <v>2530</v>
      </c>
      <c r="CQ18" t="s">
        <v>2531</v>
      </c>
      <c r="CR18" t="s">
        <v>2298</v>
      </c>
      <c r="CS18" t="b">
        <v>1</v>
      </c>
      <c r="CU18" s="118" t="s">
        <v>2300</v>
      </c>
      <c r="CV18" s="105" t="s">
        <v>285</v>
      </c>
      <c r="CW18" s="111" t="s">
        <v>2270</v>
      </c>
      <c r="CX18" s="111" t="s">
        <v>2301</v>
      </c>
      <c r="DC18" s="111" t="s">
        <v>2532</v>
      </c>
      <c r="DD18" s="111" t="s">
        <v>2304</v>
      </c>
      <c r="DE18" s="111" t="s">
        <v>133</v>
      </c>
      <c r="DF18" s="111" t="s">
        <v>2501</v>
      </c>
      <c r="DG18" s="111" t="s">
        <v>2287</v>
      </c>
      <c r="DH18" s="111" t="str">
        <f t="shared" si="3"/>
        <v>https://ddb-dev.arup.com/api/parameters/7d6424b5-8977-41f5-83f3-f7622b044ccf/revisions</v>
      </c>
      <c r="DI18" s="111" t="s">
        <v>2273</v>
      </c>
      <c r="DJ18" s="111" t="s">
        <v>2274</v>
      </c>
      <c r="DK18" s="111" t="s">
        <v>134</v>
      </c>
    </row>
    <row r="19" spans="1:115" x14ac:dyDescent="0.25">
      <c r="A19" t="s">
        <v>326</v>
      </c>
      <c r="B19" t="s">
        <v>327</v>
      </c>
      <c r="C19" t="s">
        <v>37</v>
      </c>
      <c r="D19" t="b">
        <v>1</v>
      </c>
      <c r="H19" t="s">
        <v>2280</v>
      </c>
      <c r="I19" t="s">
        <v>414</v>
      </c>
      <c r="J19" t="b">
        <v>1</v>
      </c>
      <c r="L19" t="s">
        <v>2533</v>
      </c>
      <c r="M19" t="s">
        <v>2534</v>
      </c>
      <c r="O19" s="111" t="s">
        <v>2535</v>
      </c>
      <c r="P19" s="111" t="str">
        <f>parameters!D18</f>
        <v>5e2fdb7a-c9fa-4add-86ee-4491a3200a40</v>
      </c>
      <c r="Q19" s="111" t="str">
        <f>parameters!H18</f>
        <v>6813c4b1-19a2-4cf9-9c35-c081be045745</v>
      </c>
      <c r="R19" s="111" t="s">
        <v>2269</v>
      </c>
      <c r="T19" t="s">
        <v>260</v>
      </c>
      <c r="U19" s="111" t="str">
        <f>parameters!H18</f>
        <v>6813c4b1-19a2-4cf9-9c35-c081be045745</v>
      </c>
      <c r="V19" s="111" t="s">
        <v>2270</v>
      </c>
      <c r="W19" s="111" t="str">
        <f>parameters!I18</f>
        <v>c3963970-68ff-4687-804f-c56e4793c21b</v>
      </c>
      <c r="X19" s="111" t="s">
        <v>133</v>
      </c>
      <c r="Y19" s="111" t="str">
        <f>assets!$F$3</f>
        <v>10fd8ef4-683e-e911-811a-005056b57459</v>
      </c>
      <c r="Z19" s="111" t="str">
        <f>IF(AND(parameters!AR18="null",parameters!AO18="null"),"null",IF(parameters!AR18="null",parameters!AO18,parameters!AO18&amp;","&amp;parameters!AR18))</f>
        <v>de7ad5e2-eae4-4454-bcff-09b0a5045348</v>
      </c>
      <c r="AA19" t="s">
        <v>2271</v>
      </c>
      <c r="AB19" s="111" t="s">
        <v>2272</v>
      </c>
      <c r="AC19" s="111" t="s">
        <v>133</v>
      </c>
      <c r="AD19" s="111" t="s">
        <v>133</v>
      </c>
      <c r="AE19" s="111" t="s">
        <v>2273</v>
      </c>
      <c r="AF19" s="111" t="s">
        <v>2274</v>
      </c>
      <c r="AG19" s="42" t="str">
        <f>parameters!G18</f>
        <v>Expected fire growth rate</v>
      </c>
      <c r="AI19" t="s">
        <v>2536</v>
      </c>
      <c r="AJ19" s="111" t="s">
        <v>2276</v>
      </c>
      <c r="AK19" s="121" t="s">
        <v>222</v>
      </c>
      <c r="AL19" s="135" t="s">
        <v>2277</v>
      </c>
      <c r="AM19" s="136" t="s">
        <v>2278</v>
      </c>
      <c r="AN19" s="135" t="s">
        <v>276</v>
      </c>
      <c r="AP19" s="111" t="s">
        <v>2537</v>
      </c>
      <c r="AQ19" s="111" t="s">
        <v>2276</v>
      </c>
      <c r="AR19" s="116">
        <v>63</v>
      </c>
      <c r="AS19" s="105" t="s">
        <v>2280</v>
      </c>
      <c r="AT19" s="107" t="s">
        <v>2281</v>
      </c>
      <c r="AU19" s="105" t="s">
        <v>287</v>
      </c>
      <c r="BD19" s="111" t="s">
        <v>2538</v>
      </c>
      <c r="BE19" t="s">
        <v>2536</v>
      </c>
      <c r="BF19" s="111" t="str">
        <f t="shared" si="0"/>
        <v>2282f07b-5f59-4410-b790-8c92517f0162</v>
      </c>
      <c r="BG19" s="111" t="s">
        <v>2214</v>
      </c>
      <c r="BH19" s="135" t="s">
        <v>276</v>
      </c>
      <c r="BJ19" s="111" t="s">
        <v>2539</v>
      </c>
      <c r="BK19" s="111" t="s">
        <v>2287</v>
      </c>
      <c r="BL19" s="111" t="str">
        <f>parameters!O18</f>
        <v>e674c901-5844-4d64-8830-2933c14a4854</v>
      </c>
      <c r="BM19" s="111" t="str">
        <f>parameters!P18</f>
        <v>39eac0b4-4539-4f30-8e1f-294f8451dc42</v>
      </c>
      <c r="BN19" s="111"/>
      <c r="BO19" s="111"/>
      <c r="BP19" s="111" t="s">
        <v>2288</v>
      </c>
      <c r="BQ19" s="111" t="s">
        <v>2273</v>
      </c>
      <c r="BR19" s="111" t="s">
        <v>2274</v>
      </c>
      <c r="BT19" s="111" t="s">
        <v>2540</v>
      </c>
      <c r="BU19" s="111" t="str">
        <f t="shared" si="1"/>
        <v>bfcbd4b6-d786-4e73-a195-150d0c342b12</v>
      </c>
      <c r="BV19" s="111" t="str">
        <f t="shared" si="2"/>
        <v>6813c4b1-19a2-4cf9-9c35-c081be045745</v>
      </c>
      <c r="BW19" s="111" t="s">
        <v>2216</v>
      </c>
      <c r="BX19" s="100"/>
      <c r="BY19" t="s">
        <v>2541</v>
      </c>
      <c r="BZ19" t="s">
        <v>2321</v>
      </c>
      <c r="CA19" t="s">
        <v>35</v>
      </c>
      <c r="CB19" t="s">
        <v>100</v>
      </c>
      <c r="CD19">
        <v>15</v>
      </c>
      <c r="CE19">
        <v>1</v>
      </c>
      <c r="CF19">
        <v>2021</v>
      </c>
      <c r="CG19" t="s">
        <v>100</v>
      </c>
      <c r="CH19" t="s">
        <v>2542</v>
      </c>
      <c r="CI19" t="s">
        <v>2296</v>
      </c>
      <c r="CJ19" t="s">
        <v>2297</v>
      </c>
      <c r="CP19" t="s">
        <v>2543</v>
      </c>
      <c r="CQ19" t="s">
        <v>2544</v>
      </c>
      <c r="CR19" t="s">
        <v>2298</v>
      </c>
      <c r="CS19" t="b">
        <v>1</v>
      </c>
      <c r="CU19" s="118" t="s">
        <v>2300</v>
      </c>
      <c r="CV19" s="105" t="s">
        <v>287</v>
      </c>
      <c r="CW19" s="111" t="s">
        <v>2270</v>
      </c>
      <c r="CX19" s="111" t="s">
        <v>2301</v>
      </c>
      <c r="DC19" s="111" t="s">
        <v>2545</v>
      </c>
      <c r="DD19" s="111" t="s">
        <v>2304</v>
      </c>
      <c r="DE19" s="111" t="s">
        <v>133</v>
      </c>
      <c r="DF19" s="111" t="s">
        <v>2512</v>
      </c>
      <c r="DG19" s="111" t="s">
        <v>2287</v>
      </c>
      <c r="DH19" s="111" t="str">
        <f t="shared" si="3"/>
        <v>https://ddb-dev.arup.com/api/parameters/9f48288b-11ba-4942-aace-c0e87afd3188/revisions</v>
      </c>
      <c r="DI19" s="111" t="s">
        <v>2273</v>
      </c>
      <c r="DJ19" s="111" t="s">
        <v>2274</v>
      </c>
      <c r="DK19" s="111" t="s">
        <v>134</v>
      </c>
    </row>
    <row r="20" spans="1:115" x14ac:dyDescent="0.25">
      <c r="A20" t="s">
        <v>328</v>
      </c>
      <c r="B20" t="s">
        <v>329</v>
      </c>
      <c r="C20" t="s">
        <v>37</v>
      </c>
      <c r="D20" t="b">
        <v>1</v>
      </c>
      <c r="H20" t="s">
        <v>2280</v>
      </c>
      <c r="I20" t="s">
        <v>416</v>
      </c>
      <c r="J20" t="b">
        <v>1</v>
      </c>
      <c r="L20" t="s">
        <v>2546</v>
      </c>
      <c r="M20" t="s">
        <v>54</v>
      </c>
      <c r="O20" s="111" t="s">
        <v>2547</v>
      </c>
      <c r="P20" s="111" t="str">
        <f>parameters!D19</f>
        <v>5e2fdb7a-c9fa-4add-86ee-4491a3200a40</v>
      </c>
      <c r="Q20" s="111" t="str">
        <f>parameters!H19</f>
        <v>1495cbfd-4c54-4fa9-b62f-65e5300abfe0</v>
      </c>
      <c r="R20" s="111" t="s">
        <v>2269</v>
      </c>
      <c r="T20" t="s">
        <v>262</v>
      </c>
      <c r="U20" s="111" t="str">
        <f>parameters!H19</f>
        <v>1495cbfd-4c54-4fa9-b62f-65e5300abfe0</v>
      </c>
      <c r="V20" s="111" t="s">
        <v>2270</v>
      </c>
      <c r="W20" s="111" t="str">
        <f>parameters!I19</f>
        <v>444d90cb-6b4e-41a0-a80d-9e9f671c7011</v>
      </c>
      <c r="X20" s="111" t="s">
        <v>133</v>
      </c>
      <c r="Y20" s="111" t="str">
        <f>assets!$F$3</f>
        <v>10fd8ef4-683e-e911-811a-005056b57459</v>
      </c>
      <c r="Z20" s="111" t="str">
        <f>IF(AND(parameters!AR19="null",parameters!AO19="null"),"null",IF(parameters!AR19="null",parameters!AO19,parameters!AO19&amp;","&amp;parameters!AR19))</f>
        <v>342781ef-92cc-40ee-b936-71ee1118810d</v>
      </c>
      <c r="AA20" t="s">
        <v>2271</v>
      </c>
      <c r="AB20" s="111" t="s">
        <v>2272</v>
      </c>
      <c r="AC20" s="111" t="s">
        <v>133</v>
      </c>
      <c r="AD20" s="111" t="s">
        <v>133</v>
      </c>
      <c r="AE20" s="111" t="s">
        <v>2273</v>
      </c>
      <c r="AF20" s="111" t="s">
        <v>2274</v>
      </c>
      <c r="AG20" s="42" t="str">
        <f>parameters!G19</f>
        <v>Height of top floor of building above grade</v>
      </c>
      <c r="AI20" t="s">
        <v>2548</v>
      </c>
      <c r="AJ20" s="111" t="s">
        <v>2276</v>
      </c>
      <c r="AK20" s="121" t="s">
        <v>271</v>
      </c>
      <c r="AL20" s="135" t="s">
        <v>2312</v>
      </c>
      <c r="AM20" s="136" t="s">
        <v>2313</v>
      </c>
      <c r="AN20" s="135" t="s">
        <v>278</v>
      </c>
      <c r="AP20" s="111" t="s">
        <v>2549</v>
      </c>
      <c r="AQ20" s="111" t="s">
        <v>2276</v>
      </c>
      <c r="AR20" s="116">
        <v>2835</v>
      </c>
      <c r="AS20" s="105" t="s">
        <v>2309</v>
      </c>
      <c r="AT20" s="107" t="s">
        <v>2281</v>
      </c>
      <c r="AU20" s="105" t="s">
        <v>288</v>
      </c>
      <c r="BD20" s="36" t="s">
        <v>2550</v>
      </c>
      <c r="BE20" t="s">
        <v>2548</v>
      </c>
      <c r="BF20" s="111" t="str">
        <f t="shared" si="0"/>
        <v>804db0c5-e573-41ab-98dc-ffa160de979d</v>
      </c>
      <c r="BG20" s="111" t="s">
        <v>2214</v>
      </c>
      <c r="BH20" s="135" t="s">
        <v>278</v>
      </c>
      <c r="BJ20" s="111" t="s">
        <v>2551</v>
      </c>
      <c r="BK20" s="111" t="s">
        <v>2287</v>
      </c>
      <c r="BL20" s="111" t="str">
        <f>parameters!O19</f>
        <v>1e8b4c35-8808-4168-846e-8791d0c7b633</v>
      </c>
      <c r="BM20" s="111" t="str">
        <f>parameters!P19</f>
        <v>3dc8a340-3ce2-4319-a396-2cd81cb9fc7f</v>
      </c>
      <c r="BN20" s="111"/>
      <c r="BO20" s="111"/>
      <c r="BP20" s="111" t="s">
        <v>2288</v>
      </c>
      <c r="BQ20" s="111" t="s">
        <v>2273</v>
      </c>
      <c r="BR20" s="111" t="s">
        <v>2274</v>
      </c>
      <c r="BT20" s="111" t="s">
        <v>2552</v>
      </c>
      <c r="BU20" s="111" t="str">
        <f t="shared" si="1"/>
        <v>52c057e4-a855-4d56-9670-b9402299c2e6</v>
      </c>
      <c r="BV20" s="111" t="str">
        <f t="shared" si="2"/>
        <v>1495cbfd-4c54-4fa9-b62f-65e5300abfe0</v>
      </c>
      <c r="BW20" s="111" t="s">
        <v>2216</v>
      </c>
      <c r="BX20" s="100"/>
      <c r="BY20" t="s">
        <v>2553</v>
      </c>
      <c r="BZ20" t="s">
        <v>2407</v>
      </c>
      <c r="CA20" t="s">
        <v>2554</v>
      </c>
      <c r="CB20" t="s">
        <v>100</v>
      </c>
      <c r="CD20">
        <v>15</v>
      </c>
      <c r="CE20">
        <v>1</v>
      </c>
      <c r="CF20">
        <v>2021</v>
      </c>
      <c r="CG20" t="s">
        <v>100</v>
      </c>
      <c r="CH20" t="s">
        <v>2542</v>
      </c>
      <c r="CI20" t="s">
        <v>2296</v>
      </c>
      <c r="CJ20" t="s">
        <v>2297</v>
      </c>
      <c r="CP20" t="s">
        <v>2555</v>
      </c>
      <c r="CQ20" t="s">
        <v>2556</v>
      </c>
      <c r="CR20" t="s">
        <v>2298</v>
      </c>
      <c r="CS20" t="b">
        <v>1</v>
      </c>
      <c r="CU20" s="118" t="s">
        <v>2300</v>
      </c>
      <c r="CV20" s="105" t="s">
        <v>288</v>
      </c>
      <c r="CW20" s="111" t="s">
        <v>2270</v>
      </c>
      <c r="CX20" s="111" t="s">
        <v>2301</v>
      </c>
      <c r="DC20" s="111" t="s">
        <v>2557</v>
      </c>
      <c r="DD20" s="111" t="s">
        <v>2304</v>
      </c>
      <c r="DE20" s="111" t="s">
        <v>133</v>
      </c>
      <c r="DF20" s="111" t="s">
        <v>2526</v>
      </c>
      <c r="DG20" s="111" t="s">
        <v>2287</v>
      </c>
      <c r="DH20" s="111" t="str">
        <f t="shared" si="3"/>
        <v>https://ddb-dev.arup.com/api/parameters/ab79889a-4201-4ce8-b29d-b2e4d97a9231/revisions</v>
      </c>
      <c r="DI20" s="111" t="s">
        <v>2273</v>
      </c>
      <c r="DJ20" s="111" t="s">
        <v>2274</v>
      </c>
      <c r="DK20" s="111" t="s">
        <v>134</v>
      </c>
    </row>
    <row r="21" spans="1:115" x14ac:dyDescent="0.25">
      <c r="A21" t="s">
        <v>330</v>
      </c>
      <c r="B21" t="s">
        <v>331</v>
      </c>
      <c r="C21" t="s">
        <v>37</v>
      </c>
      <c r="D21" t="b">
        <v>1</v>
      </c>
      <c r="H21" t="s">
        <v>2411</v>
      </c>
      <c r="I21" t="s">
        <v>418</v>
      </c>
      <c r="J21" t="b">
        <v>1</v>
      </c>
      <c r="L21" t="s">
        <v>2558</v>
      </c>
      <c r="M21" t="s">
        <v>2559</v>
      </c>
      <c r="O21" s="111" t="s">
        <v>2560</v>
      </c>
      <c r="P21" s="111" t="str">
        <f>parameters!D20</f>
        <v>5e2fdb7a-c9fa-4add-86ee-4491a3200a40</v>
      </c>
      <c r="Q21" s="111" t="str">
        <f>parameters!H20</f>
        <v>b4b65f9b-4941-4797-aaf0-f7cdd306bb1e</v>
      </c>
      <c r="R21" s="111" t="s">
        <v>2269</v>
      </c>
      <c r="T21" t="s">
        <v>264</v>
      </c>
      <c r="U21" s="111" t="str">
        <f>parameters!H20</f>
        <v>b4b65f9b-4941-4797-aaf0-f7cdd306bb1e</v>
      </c>
      <c r="V21" s="111" t="s">
        <v>2270</v>
      </c>
      <c r="W21" s="111" t="str">
        <f>parameters!I20</f>
        <v>f7aca36c-0eb5-4feb-955e-5f41261fd94f</v>
      </c>
      <c r="X21" s="111" t="s">
        <v>133</v>
      </c>
      <c r="Y21" s="111" t="str">
        <f>assets!$F$3</f>
        <v>10fd8ef4-683e-e911-811a-005056b57459</v>
      </c>
      <c r="Z21" s="111" t="str">
        <f>IF(AND(parameters!AR20="null",parameters!AO20="null"),"null",IF(parameters!AR20="null",parameters!AO20,parameters!AO20&amp;","&amp;parameters!AR20))</f>
        <v>342781ef-92cc-40ee-b936-71ee1118810d</v>
      </c>
      <c r="AA21" t="s">
        <v>2271</v>
      </c>
      <c r="AB21" s="111" t="s">
        <v>2272</v>
      </c>
      <c r="AC21" s="111" t="s">
        <v>133</v>
      </c>
      <c r="AD21" s="111" t="s">
        <v>133</v>
      </c>
      <c r="AE21" s="111" t="s">
        <v>2273</v>
      </c>
      <c r="AF21" s="111" t="s">
        <v>2274</v>
      </c>
      <c r="AG21" s="42" t="str">
        <f>parameters!G20</f>
        <v>Maximum gross area of a storey</v>
      </c>
      <c r="AI21" t="s">
        <v>2561</v>
      </c>
      <c r="AJ21" s="111" t="s">
        <v>2276</v>
      </c>
      <c r="AK21" s="137" t="s">
        <v>245</v>
      </c>
      <c r="AL21" s="135" t="s">
        <v>2312</v>
      </c>
      <c r="AM21" s="136" t="s">
        <v>2313</v>
      </c>
      <c r="AN21" s="135" t="s">
        <v>282</v>
      </c>
      <c r="BD21" s="36" t="s">
        <v>2562</v>
      </c>
      <c r="BE21" t="s">
        <v>2561</v>
      </c>
      <c r="BF21" s="111" t="str">
        <f t="shared" si="0"/>
        <v>6b497d9f-9783-40ee-a3a0-67aa8f228917</v>
      </c>
      <c r="BG21" s="111" t="s">
        <v>2214</v>
      </c>
      <c r="BH21" s="135" t="s">
        <v>282</v>
      </c>
      <c r="BJ21" s="111" t="s">
        <v>2563</v>
      </c>
      <c r="BK21" s="111" t="s">
        <v>2287</v>
      </c>
      <c r="BL21" s="111" t="str">
        <f>parameters!O20</f>
        <v>1e8b4c35-8808-4168-846e-8791d0c7b633</v>
      </c>
      <c r="BM21" s="111" t="str">
        <f>parameters!P20</f>
        <v>3dc8a340-3ce2-4319-a396-2cd81cb9fc7f</v>
      </c>
      <c r="BN21" s="111"/>
      <c r="BO21" s="111"/>
      <c r="BP21" s="111" t="s">
        <v>2288</v>
      </c>
      <c r="BQ21" s="111" t="s">
        <v>2273</v>
      </c>
      <c r="BR21" s="111" t="s">
        <v>2274</v>
      </c>
      <c r="BT21" s="111" t="s">
        <v>2564</v>
      </c>
      <c r="BU21" s="111" t="str">
        <f t="shared" si="1"/>
        <v>608f0d3d-cedf-4cb8-86c8-2f02852976e4</v>
      </c>
      <c r="BV21" s="111" t="str">
        <f t="shared" si="2"/>
        <v>b4b65f9b-4941-4797-aaf0-f7cdd306bb1e</v>
      </c>
      <c r="BW21" s="111" t="s">
        <v>2216</v>
      </c>
      <c r="BX21" s="100"/>
      <c r="BY21" t="s">
        <v>2565</v>
      </c>
      <c r="BZ21" t="s">
        <v>2321</v>
      </c>
      <c r="CA21" t="s">
        <v>100</v>
      </c>
      <c r="CB21" t="s">
        <v>100</v>
      </c>
      <c r="CD21">
        <v>15</v>
      </c>
      <c r="CE21">
        <v>1</v>
      </c>
      <c r="CF21">
        <v>2021</v>
      </c>
      <c r="CG21" t="s">
        <v>100</v>
      </c>
      <c r="CH21" t="s">
        <v>2542</v>
      </c>
      <c r="CI21" t="s">
        <v>2296</v>
      </c>
      <c r="CJ21" t="s">
        <v>2297</v>
      </c>
      <c r="CP21" t="s">
        <v>2566</v>
      </c>
      <c r="CQ21" t="s">
        <v>2567</v>
      </c>
      <c r="CR21" t="s">
        <v>2298</v>
      </c>
      <c r="CS21" t="b">
        <v>1</v>
      </c>
      <c r="CU21" s="118" t="s">
        <v>2342</v>
      </c>
      <c r="CV21" s="118" t="s">
        <v>221</v>
      </c>
      <c r="CW21" s="111" t="s">
        <v>2270</v>
      </c>
      <c r="CX21" s="111" t="s">
        <v>2301</v>
      </c>
      <c r="DC21" s="111" t="s">
        <v>2568</v>
      </c>
      <c r="DD21" s="111" t="s">
        <v>2304</v>
      </c>
      <c r="DE21" s="111" t="s">
        <v>133</v>
      </c>
      <c r="DF21" s="111" t="s">
        <v>2539</v>
      </c>
      <c r="DG21" s="111" t="s">
        <v>2287</v>
      </c>
      <c r="DH21" s="111" t="str">
        <f t="shared" si="3"/>
        <v>https://ddb-dev.arup.com/api/parameters/bfcbd4b6-d786-4e73-a195-150d0c342b12/revisions</v>
      </c>
      <c r="DI21" s="111" t="s">
        <v>2273</v>
      </c>
      <c r="DJ21" s="111" t="s">
        <v>2274</v>
      </c>
      <c r="DK21" s="111" t="s">
        <v>134</v>
      </c>
    </row>
    <row r="22" spans="1:115" x14ac:dyDescent="0.25">
      <c r="A22" t="s">
        <v>332</v>
      </c>
      <c r="B22" t="s">
        <v>333</v>
      </c>
      <c r="C22" t="s">
        <v>37</v>
      </c>
      <c r="D22" t="b">
        <v>1</v>
      </c>
      <c r="H22" t="s">
        <v>2427</v>
      </c>
      <c r="I22" t="s">
        <v>420</v>
      </c>
      <c r="J22" t="b">
        <v>1</v>
      </c>
      <c r="L22" t="s">
        <v>2569</v>
      </c>
      <c r="M22" t="s">
        <v>2570</v>
      </c>
      <c r="O22" s="36" t="s">
        <v>2571</v>
      </c>
      <c r="P22" s="111" t="str">
        <f>parameters!D21</f>
        <v>5e2fdb7a-c9fa-4add-86ee-4491a3200a40</v>
      </c>
      <c r="Q22" s="111" t="str">
        <f>parameters!H21</f>
        <v>e9f3a621-254e-49e5-ab0a-d6e7d282889e</v>
      </c>
      <c r="R22" s="111" t="s">
        <v>2269</v>
      </c>
      <c r="T22" t="s">
        <v>265</v>
      </c>
      <c r="U22" s="111" t="str">
        <f>parameters!H21</f>
        <v>e9f3a621-254e-49e5-ab0a-d6e7d282889e</v>
      </c>
      <c r="V22" s="111" t="s">
        <v>2270</v>
      </c>
      <c r="W22" s="111" t="str">
        <f>parameters!I21</f>
        <v>2e666141-ce8f-426d-875d-6a50230a213e</v>
      </c>
      <c r="X22" s="111" t="s">
        <v>133</v>
      </c>
      <c r="Y22" s="111" t="str">
        <f>assets!$F$3</f>
        <v>10fd8ef4-683e-e911-811a-005056b57459</v>
      </c>
      <c r="Z22" s="111" t="str">
        <f>IF(AND(parameters!AR21="null",parameters!AO21="null"),"null",IF(parameters!AR21="null",parameters!AO21,parameters!AO21&amp;","&amp;parameters!AR21))</f>
        <v>1e08965a-f116-4a6d-8bba-74290edc8c0a,de7ad5e2-eae4-4454-bcff-09b0a5045348</v>
      </c>
      <c r="AA22" t="s">
        <v>2271</v>
      </c>
      <c r="AB22" s="111" t="s">
        <v>2272</v>
      </c>
      <c r="AC22" s="111" t="s">
        <v>133</v>
      </c>
      <c r="AD22" s="111" t="s">
        <v>133</v>
      </c>
      <c r="AE22" s="111" t="s">
        <v>2273</v>
      </c>
      <c r="AF22" s="111" t="s">
        <v>2274</v>
      </c>
      <c r="AG22" s="42" t="str">
        <f>parameters!G21</f>
        <v>Occupancy characteristics</v>
      </c>
      <c r="AI22" t="s">
        <v>2572</v>
      </c>
      <c r="AJ22" s="111" t="s">
        <v>2276</v>
      </c>
      <c r="AK22" s="137" t="s">
        <v>248</v>
      </c>
      <c r="AL22" s="135" t="s">
        <v>2277</v>
      </c>
      <c r="AM22" s="136" t="s">
        <v>2278</v>
      </c>
      <c r="AN22" s="135" t="s">
        <v>283</v>
      </c>
      <c r="BD22" s="111" t="s">
        <v>2573</v>
      </c>
      <c r="BE22" t="s">
        <v>2572</v>
      </c>
      <c r="BF22" s="111" t="str">
        <f t="shared" si="0"/>
        <v>e8867f35-3c0b-4b93-b4be-d46575fbcfe8</v>
      </c>
      <c r="BG22" s="111" t="s">
        <v>2214</v>
      </c>
      <c r="BH22" s="135" t="s">
        <v>283</v>
      </c>
      <c r="BJ22" s="111" t="s">
        <v>2574</v>
      </c>
      <c r="BK22" s="111" t="s">
        <v>2287</v>
      </c>
      <c r="BL22" s="111" t="str">
        <f>parameters!O21</f>
        <v>e674c901-5844-4d64-8830-2933c14a4854</v>
      </c>
      <c r="BM22" s="111" t="str">
        <f>parameters!P21</f>
        <v>39eac0b4-4539-4f30-8e1f-294f8451dc42</v>
      </c>
      <c r="BN22" s="111"/>
      <c r="BO22" s="111"/>
      <c r="BP22" s="111" t="s">
        <v>2288</v>
      </c>
      <c r="BQ22" s="111" t="s">
        <v>2273</v>
      </c>
      <c r="BR22" s="111" t="s">
        <v>2274</v>
      </c>
      <c r="BT22" s="111" t="s">
        <v>2575</v>
      </c>
      <c r="BU22" s="111" t="str">
        <f t="shared" si="1"/>
        <v>b8e5a157-0ece-482a-b4a7-b4af8056e2c4</v>
      </c>
      <c r="BV22" s="111" t="str">
        <f t="shared" si="2"/>
        <v>e9f3a621-254e-49e5-ab0a-d6e7d282889e</v>
      </c>
      <c r="BW22" s="111" t="s">
        <v>2216</v>
      </c>
      <c r="BX22" s="100"/>
      <c r="BY22" t="s">
        <v>2576</v>
      </c>
      <c r="BZ22" t="s">
        <v>2374</v>
      </c>
      <c r="CA22" t="s">
        <v>100</v>
      </c>
      <c r="CB22" t="s">
        <v>100</v>
      </c>
      <c r="CD22">
        <v>15</v>
      </c>
      <c r="CE22">
        <v>1</v>
      </c>
      <c r="CF22">
        <v>2021</v>
      </c>
      <c r="CG22" t="s">
        <v>100</v>
      </c>
      <c r="CH22" t="s">
        <v>2542</v>
      </c>
      <c r="CI22" t="s">
        <v>2296</v>
      </c>
      <c r="CJ22" t="s">
        <v>2297</v>
      </c>
      <c r="CP22" t="s">
        <v>2577</v>
      </c>
      <c r="CQ22" t="s">
        <v>2578</v>
      </c>
      <c r="CR22" t="s">
        <v>2298</v>
      </c>
      <c r="CS22" t="b">
        <v>1</v>
      </c>
      <c r="CU22" s="118" t="s">
        <v>2342</v>
      </c>
      <c r="CV22" s="118" t="s">
        <v>244</v>
      </c>
      <c r="CW22" s="111" t="s">
        <v>2270</v>
      </c>
      <c r="CX22" s="111" t="s">
        <v>2301</v>
      </c>
      <c r="DC22" s="111" t="s">
        <v>2579</v>
      </c>
      <c r="DD22" s="111" t="s">
        <v>2304</v>
      </c>
      <c r="DE22" s="111" t="s">
        <v>133</v>
      </c>
      <c r="DF22" s="111" t="s">
        <v>2551</v>
      </c>
      <c r="DG22" s="111" t="s">
        <v>2287</v>
      </c>
      <c r="DH22" s="111" t="str">
        <f t="shared" si="3"/>
        <v>https://ddb-dev.arup.com/api/parameters/52c057e4-a855-4d56-9670-b9402299c2e6/revisions</v>
      </c>
      <c r="DI22" s="111" t="s">
        <v>2273</v>
      </c>
      <c r="DJ22" s="111" t="s">
        <v>2274</v>
      </c>
      <c r="DK22" s="111" t="s">
        <v>134</v>
      </c>
    </row>
    <row r="23" spans="1:115" x14ac:dyDescent="0.25">
      <c r="A23" t="s">
        <v>334</v>
      </c>
      <c r="B23" t="s">
        <v>335</v>
      </c>
      <c r="C23" t="s">
        <v>37</v>
      </c>
      <c r="D23" t="b">
        <v>1</v>
      </c>
      <c r="H23" t="s">
        <v>2441</v>
      </c>
      <c r="I23" t="s">
        <v>422</v>
      </c>
      <c r="J23" t="b">
        <v>1</v>
      </c>
      <c r="L23" t="s">
        <v>2580</v>
      </c>
      <c r="M23" t="s">
        <v>2581</v>
      </c>
      <c r="O23" s="111" t="s">
        <v>2582</v>
      </c>
      <c r="P23" s="111" t="str">
        <f>parameters!D22</f>
        <v>5e2fdb7a-c9fa-4add-86ee-4491a3200a40</v>
      </c>
      <c r="Q23" s="111" t="str">
        <f>parameters!H22</f>
        <v>1a7bf36b-9176-4fe2-93b4-597be3189a27</v>
      </c>
      <c r="R23" s="111" t="s">
        <v>2269</v>
      </c>
      <c r="T23" t="s">
        <v>266</v>
      </c>
      <c r="U23" s="111" t="str">
        <f>parameters!H22</f>
        <v>1a7bf36b-9176-4fe2-93b4-597be3189a27</v>
      </c>
      <c r="V23" s="111" t="s">
        <v>2270</v>
      </c>
      <c r="W23" s="111" t="str">
        <f>parameters!I22</f>
        <v>b8cb0fd1-d554-4a48-b7de-664a0e922833</v>
      </c>
      <c r="X23" s="111" t="s">
        <v>133</v>
      </c>
      <c r="Y23" s="111" t="str">
        <f>assets!$F$3</f>
        <v>10fd8ef4-683e-e911-811a-005056b57459</v>
      </c>
      <c r="Z23" s="111" t="str">
        <f>IF(AND(parameters!AR22="null",parameters!AO22="null"),"null",IF(parameters!AR22="null",parameters!AO22,parameters!AO22&amp;","&amp;parameters!AR22))</f>
        <v>null</v>
      </c>
      <c r="AA23" t="s">
        <v>2271</v>
      </c>
      <c r="AB23" s="111" t="s">
        <v>2272</v>
      </c>
      <c r="AC23" s="111" t="s">
        <v>133</v>
      </c>
      <c r="AD23" s="111" t="s">
        <v>133</v>
      </c>
      <c r="AE23" s="111" t="s">
        <v>2273</v>
      </c>
      <c r="AF23" s="111" t="s">
        <v>2274</v>
      </c>
      <c r="AG23" s="42" t="str">
        <f>parameters!G22</f>
        <v>Project name</v>
      </c>
      <c r="AI23" t="s">
        <v>2583</v>
      </c>
      <c r="AJ23" s="111" t="s">
        <v>2276</v>
      </c>
      <c r="AK23" s="116" t="s">
        <v>222</v>
      </c>
      <c r="AL23" s="138" t="s">
        <v>2277</v>
      </c>
      <c r="AM23" s="139" t="s">
        <v>2278</v>
      </c>
      <c r="AN23" s="138" t="s">
        <v>284</v>
      </c>
      <c r="BD23" s="111" t="s">
        <v>2584</v>
      </c>
      <c r="BE23" t="s">
        <v>2583</v>
      </c>
      <c r="BF23" s="111" t="str">
        <f t="shared" si="0"/>
        <v>3121ee74-12bf-473e-a855-034fc1b65f2f</v>
      </c>
      <c r="BG23" s="111" t="s">
        <v>2214</v>
      </c>
      <c r="BH23" s="138" t="s">
        <v>284</v>
      </c>
      <c r="BJ23" s="111" t="s">
        <v>2585</v>
      </c>
      <c r="BK23" s="111" t="s">
        <v>2287</v>
      </c>
      <c r="BL23" s="111" t="str">
        <f>parameters!O22</f>
        <v>1e8b4c35-8808-4168-846e-8791d0c7b633</v>
      </c>
      <c r="BM23" s="111" t="str">
        <f>parameters!P22</f>
        <v>370056e9-6f36-4b3e-8b31-a3b1f9a6223b</v>
      </c>
      <c r="BN23" s="111"/>
      <c r="BO23" s="111"/>
      <c r="BP23" s="111" t="s">
        <v>2288</v>
      </c>
      <c r="BQ23" s="111" t="s">
        <v>2273</v>
      </c>
      <c r="BR23" s="111" t="s">
        <v>2274</v>
      </c>
      <c r="BT23" s="111" t="s">
        <v>2586</v>
      </c>
      <c r="BU23" s="111" t="str">
        <f t="shared" si="1"/>
        <v>98ace672-515c-42c3-878b-71bcea5ea8bd</v>
      </c>
      <c r="BV23" s="111" t="str">
        <f t="shared" si="2"/>
        <v>1a7bf36b-9176-4fe2-93b4-597be3189a27</v>
      </c>
      <c r="BW23" s="111" t="s">
        <v>2216</v>
      </c>
      <c r="BX23" s="100"/>
      <c r="BY23" t="s">
        <v>2587</v>
      </c>
      <c r="BZ23" t="s">
        <v>2341</v>
      </c>
      <c r="CA23" t="s">
        <v>100</v>
      </c>
      <c r="CB23" t="s">
        <v>100</v>
      </c>
      <c r="CD23">
        <v>15</v>
      </c>
      <c r="CE23">
        <v>1</v>
      </c>
      <c r="CF23">
        <v>2021</v>
      </c>
      <c r="CG23" t="s">
        <v>100</v>
      </c>
      <c r="CH23" t="s">
        <v>2542</v>
      </c>
      <c r="CI23" t="s">
        <v>2296</v>
      </c>
      <c r="CJ23" t="s">
        <v>2297</v>
      </c>
      <c r="CP23" t="s">
        <v>2588</v>
      </c>
      <c r="CQ23" t="s">
        <v>2589</v>
      </c>
      <c r="CR23" t="s">
        <v>2298</v>
      </c>
      <c r="CS23" t="b">
        <v>1</v>
      </c>
      <c r="CU23" s="118" t="s">
        <v>2342</v>
      </c>
      <c r="CV23" s="105" t="s">
        <v>249</v>
      </c>
      <c r="CW23" s="111" t="s">
        <v>2270</v>
      </c>
      <c r="CX23" s="111" t="s">
        <v>2301</v>
      </c>
      <c r="DC23" s="111" t="s">
        <v>2590</v>
      </c>
      <c r="DD23" s="111" t="s">
        <v>2304</v>
      </c>
      <c r="DE23" s="111" t="s">
        <v>133</v>
      </c>
      <c r="DF23" s="111" t="s">
        <v>2563</v>
      </c>
      <c r="DG23" s="111" t="s">
        <v>2287</v>
      </c>
      <c r="DH23" s="111" t="str">
        <f t="shared" si="3"/>
        <v>https://ddb-dev.arup.com/api/parameters/608f0d3d-cedf-4cb8-86c8-2f02852976e4/revisions</v>
      </c>
      <c r="DI23" s="111" t="s">
        <v>2273</v>
      </c>
      <c r="DJ23" s="111" t="s">
        <v>2274</v>
      </c>
      <c r="DK23" s="111" t="s">
        <v>134</v>
      </c>
    </row>
    <row r="24" spans="1:115" x14ac:dyDescent="0.25">
      <c r="A24" t="s">
        <v>336</v>
      </c>
      <c r="B24" t="s">
        <v>337</v>
      </c>
      <c r="C24" t="s">
        <v>37</v>
      </c>
      <c r="D24" t="b">
        <v>1</v>
      </c>
      <c r="H24" t="s">
        <v>2441</v>
      </c>
      <c r="I24" t="s">
        <v>424</v>
      </c>
      <c r="J24" t="b">
        <v>1</v>
      </c>
      <c r="L24" t="s">
        <v>2591</v>
      </c>
      <c r="M24" t="s">
        <v>92</v>
      </c>
      <c r="O24" s="111" t="s">
        <v>2592</v>
      </c>
      <c r="P24" s="111" t="str">
        <f>parameters!D23</f>
        <v>24787616-585f-4238-8b53-0cc1e5a15ccc</v>
      </c>
      <c r="Q24" s="111" t="str">
        <f>parameters!H23</f>
        <v>f0639aa6-2285-4bbc-8fd1-3932d5216d8f</v>
      </c>
      <c r="R24" s="111" t="s">
        <v>2269</v>
      </c>
      <c r="T24" t="s">
        <v>267</v>
      </c>
      <c r="U24" s="111" t="str">
        <f>parameters!H23</f>
        <v>f0639aa6-2285-4bbc-8fd1-3932d5216d8f</v>
      </c>
      <c r="V24" s="111" t="s">
        <v>2270</v>
      </c>
      <c r="W24" s="111" t="str">
        <f>parameters!I23</f>
        <v>26481bfb-9602-4606-9b82-daa6282c42c3</v>
      </c>
      <c r="X24" s="111" t="s">
        <v>133</v>
      </c>
      <c r="Y24" s="111" t="str">
        <f>assets!$F$3</f>
        <v>10fd8ef4-683e-e911-811a-005056b57459</v>
      </c>
      <c r="Z24" s="111" t="str">
        <f>IF(AND(parameters!AR23="null",parameters!AO23="null"),"null",IF(parameters!AR23="null",parameters!AO23,parameters!AO23&amp;","&amp;parameters!AR23))</f>
        <v>1e08965a-f116-4a6d-8bba-74290edc8c0a</v>
      </c>
      <c r="AA24" t="s">
        <v>2271</v>
      </c>
      <c r="AB24" s="111" t="s">
        <v>2272</v>
      </c>
      <c r="AC24" s="111" t="s">
        <v>133</v>
      </c>
      <c r="AD24" s="111" t="s">
        <v>133</v>
      </c>
      <c r="AE24" s="111" t="s">
        <v>2273</v>
      </c>
      <c r="AF24" s="111" t="s">
        <v>2274</v>
      </c>
      <c r="AG24" s="42" t="str">
        <f>parameters!G23</f>
        <v>Building occupancy type</v>
      </c>
      <c r="AI24" t="s">
        <v>2593</v>
      </c>
      <c r="AJ24" s="111" t="s">
        <v>2276</v>
      </c>
      <c r="AK24" s="116" t="s">
        <v>271</v>
      </c>
      <c r="AL24" s="138" t="s">
        <v>2312</v>
      </c>
      <c r="AM24" s="139" t="s">
        <v>2313</v>
      </c>
      <c r="AN24" s="138" t="s">
        <v>286</v>
      </c>
      <c r="BD24" s="111" t="s">
        <v>2594</v>
      </c>
      <c r="BE24" t="s">
        <v>2593</v>
      </c>
      <c r="BF24" s="111" t="str">
        <f t="shared" si="0"/>
        <v>8903b9c5-c87d-41d3-93ae-a9c49807bf1a</v>
      </c>
      <c r="BG24" s="111" t="s">
        <v>2214</v>
      </c>
      <c r="BH24" s="138" t="s">
        <v>286</v>
      </c>
      <c r="BJ24" s="111" t="s">
        <v>2595</v>
      </c>
      <c r="BK24" s="111" t="s">
        <v>2287</v>
      </c>
      <c r="BL24" s="111" t="str">
        <f>parameters!O23</f>
        <v>1e8b4c35-8808-4168-846e-8791d0c7b633</v>
      </c>
      <c r="BM24" s="111" t="str">
        <f>parameters!P23</f>
        <v>370056e9-6f36-4b3e-8b31-a3b1f9a6223b</v>
      </c>
      <c r="BN24" s="111"/>
      <c r="BO24" s="111"/>
      <c r="BP24" s="111" t="s">
        <v>2288</v>
      </c>
      <c r="BQ24" s="111" t="s">
        <v>2273</v>
      </c>
      <c r="BR24" s="111" t="s">
        <v>2274</v>
      </c>
      <c r="BT24" s="111" t="s">
        <v>2596</v>
      </c>
      <c r="BU24" s="111" t="str">
        <f t="shared" si="1"/>
        <v>86eb14d1-464f-4558-a686-92a6901b4836</v>
      </c>
      <c r="BV24" s="111" t="str">
        <f t="shared" si="2"/>
        <v>f0639aa6-2285-4bbc-8fd1-3932d5216d8f</v>
      </c>
      <c r="BW24" s="111" t="s">
        <v>2216</v>
      </c>
      <c r="BX24" s="100"/>
      <c r="BY24" t="s">
        <v>2597</v>
      </c>
      <c r="BZ24" t="s">
        <v>2291</v>
      </c>
      <c r="CA24" t="s">
        <v>2598</v>
      </c>
      <c r="CB24" t="s">
        <v>2599</v>
      </c>
      <c r="CD24">
        <v>15</v>
      </c>
      <c r="CE24">
        <v>1</v>
      </c>
      <c r="CF24">
        <v>2021</v>
      </c>
      <c r="CG24" t="s">
        <v>2600</v>
      </c>
      <c r="CH24" t="s">
        <v>2542</v>
      </c>
      <c r="CI24" t="s">
        <v>2296</v>
      </c>
      <c r="CJ24" t="s">
        <v>2297</v>
      </c>
      <c r="CP24" t="s">
        <v>2601</v>
      </c>
      <c r="CQ24" t="s">
        <v>2602</v>
      </c>
      <c r="CR24" t="s">
        <v>2322</v>
      </c>
      <c r="CS24" t="b">
        <v>1</v>
      </c>
      <c r="CU24" s="118" t="s">
        <v>2342</v>
      </c>
      <c r="CV24" s="105" t="s">
        <v>256</v>
      </c>
      <c r="CW24" s="111" t="s">
        <v>2270</v>
      </c>
      <c r="CX24" s="111" t="s">
        <v>2301</v>
      </c>
      <c r="DC24" s="111" t="s">
        <v>2603</v>
      </c>
      <c r="DD24" s="111" t="s">
        <v>2304</v>
      </c>
      <c r="DE24" s="111" t="s">
        <v>133</v>
      </c>
      <c r="DF24" s="111" t="s">
        <v>2574</v>
      </c>
      <c r="DG24" s="111" t="s">
        <v>2287</v>
      </c>
      <c r="DH24" s="111" t="str">
        <f t="shared" si="3"/>
        <v>https://ddb-dev.arup.com/api/parameters/b8e5a157-0ece-482a-b4a7-b4af8056e2c4/revisions</v>
      </c>
      <c r="DI24" s="111" t="s">
        <v>2273</v>
      </c>
      <c r="DJ24" s="111" t="s">
        <v>2274</v>
      </c>
      <c r="DK24" s="111" t="s">
        <v>134</v>
      </c>
    </row>
    <row r="25" spans="1:115" x14ac:dyDescent="0.25">
      <c r="A25" t="s">
        <v>338</v>
      </c>
      <c r="B25" t="s">
        <v>339</v>
      </c>
      <c r="C25" t="s">
        <v>37</v>
      </c>
      <c r="D25" t="b">
        <v>1</v>
      </c>
      <c r="H25" t="s">
        <v>2441</v>
      </c>
      <c r="I25" t="s">
        <v>426</v>
      </c>
      <c r="J25" t="b">
        <v>1</v>
      </c>
      <c r="L25" t="s">
        <v>2604</v>
      </c>
      <c r="M25" t="s">
        <v>81</v>
      </c>
      <c r="O25" s="111" t="s">
        <v>2605</v>
      </c>
      <c r="P25" s="111" t="str">
        <f>parameters!D24</f>
        <v>24787616-585f-4238-8b53-0cc1e5a15ccc</v>
      </c>
      <c r="Q25" s="111" t="str">
        <f>parameters!H24</f>
        <v>37fc25ab-e90c-4f17-aae7-556c824b44f5</v>
      </c>
      <c r="R25" s="111" t="s">
        <v>2269</v>
      </c>
      <c r="T25" t="s">
        <v>269</v>
      </c>
      <c r="U25" s="111" t="str">
        <f>parameters!H24</f>
        <v>37fc25ab-e90c-4f17-aae7-556c824b44f5</v>
      </c>
      <c r="V25" s="111" t="s">
        <v>2270</v>
      </c>
      <c r="W25" s="111" t="str">
        <f>parameters!I24</f>
        <v>8cb2aab9-da67-4671-963f-221979bd6f72</v>
      </c>
      <c r="X25" s="111" t="s">
        <v>133</v>
      </c>
      <c r="Y25" s="111" t="str">
        <f>assets!$F$3</f>
        <v>10fd8ef4-683e-e911-811a-005056b57459</v>
      </c>
      <c r="Z25" s="111" t="str">
        <f>IF(AND(parameters!AR24="null",parameters!AO24="null"),"null",IF(parameters!AR24="null",parameters!AO24,parameters!AO24&amp;","&amp;parameters!AR24))</f>
        <v>342781ef-92cc-40ee-b936-71ee1118810d</v>
      </c>
      <c r="AA25" t="s">
        <v>2271</v>
      </c>
      <c r="AB25" s="111" t="s">
        <v>2272</v>
      </c>
      <c r="AC25" s="111" t="s">
        <v>133</v>
      </c>
      <c r="AD25" s="111" t="s">
        <v>133</v>
      </c>
      <c r="AE25" s="111" t="s">
        <v>2273</v>
      </c>
      <c r="AF25" s="111" t="s">
        <v>2274</v>
      </c>
      <c r="AG25" s="42" t="str">
        <f>parameters!G24</f>
        <v>Depth of deepest basement below grade</v>
      </c>
      <c r="AI25" t="s">
        <v>2606</v>
      </c>
      <c r="AJ25" s="111" t="s">
        <v>2276</v>
      </c>
      <c r="AK25" s="140" t="s">
        <v>245</v>
      </c>
      <c r="AL25" s="138" t="s">
        <v>2312</v>
      </c>
      <c r="AM25" s="139" t="s">
        <v>2313</v>
      </c>
      <c r="AN25" s="138" t="s">
        <v>289</v>
      </c>
      <c r="BD25" s="111" t="s">
        <v>2607</v>
      </c>
      <c r="BE25" t="s">
        <v>2606</v>
      </c>
      <c r="BF25" s="111" t="str">
        <f t="shared" si="0"/>
        <v>a533bc10-6c75-4590-9c6a-46911b476f63</v>
      </c>
      <c r="BG25" s="111" t="s">
        <v>2214</v>
      </c>
      <c r="BH25" s="138" t="s">
        <v>289</v>
      </c>
      <c r="BJ25" s="111" t="s">
        <v>2608</v>
      </c>
      <c r="BK25" s="111" t="s">
        <v>2287</v>
      </c>
      <c r="BL25" s="111" t="str">
        <f>parameters!O24</f>
        <v>1e8b4c35-8808-4168-846e-8791d0c7b633</v>
      </c>
      <c r="BM25" s="111" t="str">
        <f>parameters!P24</f>
        <v>3dc8a340-3ce2-4319-a396-2cd81cb9fc7f</v>
      </c>
      <c r="BN25" s="111"/>
      <c r="BO25" s="111"/>
      <c r="BP25" s="111" t="s">
        <v>2288</v>
      </c>
      <c r="BQ25" s="111" t="s">
        <v>2273</v>
      </c>
      <c r="BR25" s="111" t="s">
        <v>2274</v>
      </c>
      <c r="BT25" s="111" t="s">
        <v>2609</v>
      </c>
      <c r="BU25" s="111" t="str">
        <f t="shared" si="1"/>
        <v>37981e87-9527-4b1e-b018-328e6a77a61a</v>
      </c>
      <c r="BV25" s="111" t="str">
        <f t="shared" si="2"/>
        <v>37fc25ab-e90c-4f17-aae7-556c824b44f5</v>
      </c>
      <c r="BW25" s="111" t="s">
        <v>2216</v>
      </c>
      <c r="BX25" s="100"/>
      <c r="BY25" t="s">
        <v>2610</v>
      </c>
      <c r="BZ25" t="s">
        <v>2291</v>
      </c>
      <c r="CA25" t="s">
        <v>2611</v>
      </c>
      <c r="CB25" t="s">
        <v>2421</v>
      </c>
      <c r="CD25">
        <v>15</v>
      </c>
      <c r="CE25">
        <v>1</v>
      </c>
      <c r="CF25">
        <v>2021</v>
      </c>
      <c r="CG25" t="s">
        <v>2600</v>
      </c>
      <c r="CH25" t="s">
        <v>2542</v>
      </c>
      <c r="CI25" t="s">
        <v>2296</v>
      </c>
      <c r="CJ25" t="s">
        <v>2297</v>
      </c>
      <c r="CP25" t="s">
        <v>2612</v>
      </c>
      <c r="CQ25" t="s">
        <v>2613</v>
      </c>
      <c r="CR25" t="s">
        <v>2342</v>
      </c>
      <c r="CS25" t="b">
        <v>1</v>
      </c>
      <c r="CU25" s="118" t="s">
        <v>2342</v>
      </c>
      <c r="CV25" s="6" t="s">
        <v>258</v>
      </c>
      <c r="CW25" s="111" t="s">
        <v>2270</v>
      </c>
      <c r="CX25" s="111" t="s">
        <v>2301</v>
      </c>
      <c r="DC25" s="111" t="s">
        <v>2614</v>
      </c>
      <c r="DD25" s="111" t="s">
        <v>2304</v>
      </c>
      <c r="DE25" s="111" t="s">
        <v>133</v>
      </c>
      <c r="DF25" s="111" t="s">
        <v>2585</v>
      </c>
      <c r="DG25" s="111" t="s">
        <v>2287</v>
      </c>
      <c r="DH25" s="111" t="str">
        <f t="shared" si="3"/>
        <v>https://ddb-dev.arup.com/api/parameters/98ace672-515c-42c3-878b-71bcea5ea8bd/revisions</v>
      </c>
      <c r="DI25" s="111" t="s">
        <v>2273</v>
      </c>
      <c r="DJ25" s="111" t="s">
        <v>2274</v>
      </c>
      <c r="DK25" s="111" t="s">
        <v>134</v>
      </c>
    </row>
    <row r="26" spans="1:115" x14ac:dyDescent="0.25">
      <c r="A26" t="s">
        <v>340</v>
      </c>
      <c r="B26" t="s">
        <v>341</v>
      </c>
      <c r="C26" t="s">
        <v>37</v>
      </c>
      <c r="D26" t="b">
        <v>1</v>
      </c>
      <c r="H26" t="s">
        <v>2280</v>
      </c>
      <c r="I26" t="s">
        <v>430</v>
      </c>
      <c r="J26" t="b">
        <v>1</v>
      </c>
      <c r="L26" t="s">
        <v>2277</v>
      </c>
      <c r="O26" s="111" t="s">
        <v>2615</v>
      </c>
      <c r="P26" s="111" t="str">
        <f>parameters!D25</f>
        <v>24787616-585f-4238-8b53-0cc1e5a15ccc</v>
      </c>
      <c r="Q26" s="111" t="str">
        <f>parameters!H25</f>
        <v>4b773ac2-3b5b-4daa-a59b-a5a6213f918f</v>
      </c>
      <c r="R26" s="111" t="s">
        <v>2269</v>
      </c>
      <c r="T26" t="s">
        <v>270</v>
      </c>
      <c r="U26" s="111" t="str">
        <f>parameters!H25</f>
        <v>4b773ac2-3b5b-4daa-a59b-a5a6213f918f</v>
      </c>
      <c r="V26" s="111" t="s">
        <v>2270</v>
      </c>
      <c r="W26" s="111" t="str">
        <f>parameters!I25</f>
        <v>c3963970-68ff-4687-804f-c56e4793c21b</v>
      </c>
      <c r="X26" s="111" t="s">
        <v>133</v>
      </c>
      <c r="Y26" s="111" t="str">
        <f>assets!$F$3</f>
        <v>10fd8ef4-683e-e911-811a-005056b57459</v>
      </c>
      <c r="Z26" s="111" t="str">
        <f>IF(AND(parameters!AR25="null",parameters!AO25="null"),"null",IF(parameters!AR25="null",parameters!AO25,parameters!AO25&amp;","&amp;parameters!AR25))</f>
        <v>de7ad5e2-eae4-4454-bcff-09b0a5045348</v>
      </c>
      <c r="AA26" t="s">
        <v>2271</v>
      </c>
      <c r="AB26" s="111" t="s">
        <v>2272</v>
      </c>
      <c r="AC26" s="111" t="s">
        <v>133</v>
      </c>
      <c r="AD26" s="111" t="s">
        <v>133</v>
      </c>
      <c r="AE26" s="111" t="s">
        <v>2273</v>
      </c>
      <c r="AF26" s="111" t="s">
        <v>2274</v>
      </c>
      <c r="AG26" s="42" t="str">
        <f>parameters!G25</f>
        <v>Expected fire growth rate</v>
      </c>
      <c r="AI26" t="s">
        <v>2616</v>
      </c>
      <c r="AJ26" s="111" t="s">
        <v>2276</v>
      </c>
      <c r="AK26" s="140" t="s">
        <v>248</v>
      </c>
      <c r="AL26" s="138" t="s">
        <v>2277</v>
      </c>
      <c r="AM26" s="139" t="s">
        <v>2278</v>
      </c>
      <c r="AN26" s="138" t="s">
        <v>290</v>
      </c>
      <c r="BD26" s="111" t="s">
        <v>2617</v>
      </c>
      <c r="BE26" t="s">
        <v>2616</v>
      </c>
      <c r="BF26" s="111" t="str">
        <f t="shared" si="0"/>
        <v>5c685d0b-f3f4-483c-b43d-e083fef9d07f</v>
      </c>
      <c r="BG26" s="111" t="s">
        <v>2214</v>
      </c>
      <c r="BH26" s="138" t="s">
        <v>290</v>
      </c>
      <c r="BJ26" s="111" t="s">
        <v>2618</v>
      </c>
      <c r="BK26" s="111" t="s">
        <v>2287</v>
      </c>
      <c r="BL26" s="111" t="str">
        <f>parameters!O25</f>
        <v>e674c901-5844-4d64-8830-2933c14a4854</v>
      </c>
      <c r="BM26" s="111" t="str">
        <f>parameters!P25</f>
        <v>39eac0b4-4539-4f30-8e1f-294f8451dc42</v>
      </c>
      <c r="BN26" s="111"/>
      <c r="BO26" s="111"/>
      <c r="BP26" s="111" t="s">
        <v>2288</v>
      </c>
      <c r="BQ26" s="111" t="s">
        <v>2273</v>
      </c>
      <c r="BR26" s="111" t="s">
        <v>2274</v>
      </c>
      <c r="BT26" s="111" t="s">
        <v>2619</v>
      </c>
      <c r="BU26" s="111" t="str">
        <f t="shared" si="1"/>
        <v>ea19f987-beb1-4969-9d98-5ffd0c74a4d2</v>
      </c>
      <c r="BV26" s="111" t="str">
        <f t="shared" si="2"/>
        <v>4b773ac2-3b5b-4daa-a59b-a5a6213f918f</v>
      </c>
      <c r="BW26" s="111" t="s">
        <v>2216</v>
      </c>
      <c r="BX26" s="100"/>
      <c r="BY26" t="s">
        <v>2620</v>
      </c>
      <c r="BZ26" t="s">
        <v>2291</v>
      </c>
      <c r="CA26" t="s">
        <v>2621</v>
      </c>
      <c r="CB26" t="s">
        <v>2622</v>
      </c>
      <c r="CD26">
        <v>15</v>
      </c>
      <c r="CE26">
        <v>1</v>
      </c>
      <c r="CF26">
        <v>2021</v>
      </c>
      <c r="CG26" t="s">
        <v>2600</v>
      </c>
      <c r="CH26" t="s">
        <v>2542</v>
      </c>
      <c r="CI26" t="s">
        <v>2296</v>
      </c>
      <c r="CJ26" t="s">
        <v>2297</v>
      </c>
      <c r="CP26" t="s">
        <v>2623</v>
      </c>
      <c r="CQ26" t="s">
        <v>2624</v>
      </c>
      <c r="CR26" t="s">
        <v>2342</v>
      </c>
      <c r="CS26" t="b">
        <v>1</v>
      </c>
      <c r="CU26" s="118" t="s">
        <v>2342</v>
      </c>
      <c r="CV26" s="6" t="s">
        <v>265</v>
      </c>
      <c r="CW26" s="111" t="s">
        <v>2270</v>
      </c>
      <c r="CX26" s="111" t="s">
        <v>2301</v>
      </c>
      <c r="DC26" s="111" t="s">
        <v>2625</v>
      </c>
      <c r="DD26" s="111" t="s">
        <v>2304</v>
      </c>
      <c r="DE26" s="111" t="s">
        <v>133</v>
      </c>
      <c r="DF26" s="111" t="s">
        <v>2595</v>
      </c>
      <c r="DG26" s="111" t="s">
        <v>2287</v>
      </c>
      <c r="DH26" s="111" t="str">
        <f t="shared" si="3"/>
        <v>https://ddb-dev.arup.com/api/parameters/86eb14d1-464f-4558-a686-92a6901b4836/revisions</v>
      </c>
      <c r="DI26" s="111" t="s">
        <v>2273</v>
      </c>
      <c r="DJ26" s="111" t="s">
        <v>2274</v>
      </c>
      <c r="DK26" s="111" t="s">
        <v>134</v>
      </c>
    </row>
    <row r="27" spans="1:115" x14ac:dyDescent="0.25">
      <c r="A27" t="s">
        <v>342</v>
      </c>
      <c r="B27" t="s">
        <v>343</v>
      </c>
      <c r="C27" t="s">
        <v>37</v>
      </c>
      <c r="D27" t="b">
        <v>1</v>
      </c>
      <c r="H27" t="s">
        <v>2441</v>
      </c>
      <c r="I27" t="s">
        <v>432</v>
      </c>
      <c r="J27" t="b">
        <v>1</v>
      </c>
      <c r="L27" t="s">
        <v>2626</v>
      </c>
      <c r="M27" t="s">
        <v>2627</v>
      </c>
      <c r="O27" s="111" t="s">
        <v>2628</v>
      </c>
      <c r="P27" s="111" t="str">
        <f>parameters!D26</f>
        <v>24787616-585f-4238-8b53-0cc1e5a15ccc</v>
      </c>
      <c r="Q27" s="111" t="str">
        <f>parameters!H26</f>
        <v>d7c877d7-ba23-4f75-9d2b-b39024f30792</v>
      </c>
      <c r="R27" s="111" t="s">
        <v>2269</v>
      </c>
      <c r="T27" t="s">
        <v>272</v>
      </c>
      <c r="U27" s="111" t="str">
        <f>parameters!H26</f>
        <v>d7c877d7-ba23-4f75-9d2b-b39024f30792</v>
      </c>
      <c r="V27" s="111" t="s">
        <v>2270</v>
      </c>
      <c r="W27" s="111" t="str">
        <f>parameters!I26</f>
        <v>444d90cb-6b4e-41a0-a80d-9e9f671c7011</v>
      </c>
      <c r="X27" s="111" t="s">
        <v>133</v>
      </c>
      <c r="Y27" s="111" t="str">
        <f>assets!$F$3</f>
        <v>10fd8ef4-683e-e911-811a-005056b57459</v>
      </c>
      <c r="Z27" s="111" t="str">
        <f>IF(AND(parameters!AR26="null",parameters!AO26="null"),"null",IF(parameters!AR26="null",parameters!AO26,parameters!AO26&amp;","&amp;parameters!AR26))</f>
        <v>342781ef-92cc-40ee-b936-71ee1118810d</v>
      </c>
      <c r="AA27" t="s">
        <v>2271</v>
      </c>
      <c r="AB27" s="111" t="s">
        <v>2272</v>
      </c>
      <c r="AC27" s="111" t="s">
        <v>133</v>
      </c>
      <c r="AD27" s="111" t="s">
        <v>133</v>
      </c>
      <c r="AE27" s="111" t="s">
        <v>2273</v>
      </c>
      <c r="AF27" s="111" t="s">
        <v>2274</v>
      </c>
      <c r="AG27" s="42" t="str">
        <f>parameters!G26</f>
        <v>Height of top floor of building above grade</v>
      </c>
      <c r="BD27" s="111" t="s">
        <v>2629</v>
      </c>
      <c r="BE27" s="111" t="s">
        <v>2279</v>
      </c>
      <c r="BF27" s="111" t="str">
        <f t="shared" si="0"/>
        <v>fcd41ba4-c355-45cc-a667-34256734bed2</v>
      </c>
      <c r="BG27" s="111" t="s">
        <v>2214</v>
      </c>
      <c r="BH27" s="118" t="s">
        <v>228</v>
      </c>
      <c r="BJ27" s="111" t="s">
        <v>2630</v>
      </c>
      <c r="BK27" s="111" t="s">
        <v>2287</v>
      </c>
      <c r="BL27" s="111" t="str">
        <f>parameters!O26</f>
        <v>1e8b4c35-8808-4168-846e-8791d0c7b633</v>
      </c>
      <c r="BM27" s="111" t="str">
        <f>parameters!P26</f>
        <v>3dc8a340-3ce2-4319-a396-2cd81cb9fc7f</v>
      </c>
      <c r="BN27" s="111"/>
      <c r="BO27" s="111"/>
      <c r="BP27" s="111" t="s">
        <v>2288</v>
      </c>
      <c r="BQ27" s="111" t="s">
        <v>2273</v>
      </c>
      <c r="BR27" s="111" t="s">
        <v>2274</v>
      </c>
      <c r="BT27" s="111" t="s">
        <v>2631</v>
      </c>
      <c r="BU27" s="111" t="str">
        <f t="shared" si="1"/>
        <v>f4551b26-5385-469f-93d0-25cfad5087c3</v>
      </c>
      <c r="BV27" s="111" t="str">
        <f t="shared" si="2"/>
        <v>d7c877d7-ba23-4f75-9d2b-b39024f30792</v>
      </c>
      <c r="BW27" s="111" t="s">
        <v>2216</v>
      </c>
      <c r="BX27" s="100"/>
      <c r="BY27" t="s">
        <v>2632</v>
      </c>
      <c r="BZ27" t="s">
        <v>2374</v>
      </c>
      <c r="CA27" t="s">
        <v>102</v>
      </c>
      <c r="CB27" t="s">
        <v>2633</v>
      </c>
      <c r="CF27">
        <v>2017</v>
      </c>
      <c r="CG27" t="s">
        <v>2600</v>
      </c>
      <c r="CH27" t="s">
        <v>2634</v>
      </c>
      <c r="CI27" t="s">
        <v>2296</v>
      </c>
      <c r="CJ27" t="s">
        <v>2297</v>
      </c>
      <c r="CP27" t="s">
        <v>2635</v>
      </c>
      <c r="CQ27" t="s">
        <v>2636</v>
      </c>
      <c r="CR27" t="s">
        <v>2342</v>
      </c>
      <c r="CS27" t="b">
        <v>1</v>
      </c>
      <c r="CU27" s="118" t="s">
        <v>2342</v>
      </c>
      <c r="CV27" s="129" t="s">
        <v>267</v>
      </c>
      <c r="CW27" s="111" t="s">
        <v>2270</v>
      </c>
      <c r="CX27" s="111" t="s">
        <v>2301</v>
      </c>
      <c r="DC27" s="111" t="s">
        <v>2637</v>
      </c>
      <c r="DD27" s="111" t="s">
        <v>2304</v>
      </c>
      <c r="DE27" s="111" t="s">
        <v>133</v>
      </c>
      <c r="DF27" s="111" t="s">
        <v>2608</v>
      </c>
      <c r="DG27" s="111" t="s">
        <v>2287</v>
      </c>
      <c r="DH27" s="111" t="str">
        <f t="shared" si="3"/>
        <v>https://ddb-dev.arup.com/api/parameters/37981e87-9527-4b1e-b018-328e6a77a61a/revisions</v>
      </c>
      <c r="DI27" s="111" t="s">
        <v>2273</v>
      </c>
      <c r="DJ27" s="111" t="s">
        <v>2274</v>
      </c>
      <c r="DK27" s="111" t="s">
        <v>134</v>
      </c>
    </row>
    <row r="28" spans="1:115" x14ac:dyDescent="0.25">
      <c r="A28" t="s">
        <v>344</v>
      </c>
      <c r="B28" t="s">
        <v>345</v>
      </c>
      <c r="C28" t="s">
        <v>37</v>
      </c>
      <c r="D28" t="b">
        <v>1</v>
      </c>
      <c r="H28" t="s">
        <v>2441</v>
      </c>
      <c r="I28" t="s">
        <v>434</v>
      </c>
      <c r="J28" t="b">
        <v>1</v>
      </c>
      <c r="L28" t="s">
        <v>2638</v>
      </c>
      <c r="M28" t="s">
        <v>2639</v>
      </c>
      <c r="O28" s="111" t="s">
        <v>2640</v>
      </c>
      <c r="P28" s="111" t="str">
        <f>parameters!D27</f>
        <v>24787616-585f-4238-8b53-0cc1e5a15ccc</v>
      </c>
      <c r="Q28" s="111" t="str">
        <f>parameters!H27</f>
        <v>1cbc29c9-70c8-4e89-a4ea-6cddaa30b600</v>
      </c>
      <c r="R28" s="111" t="s">
        <v>2269</v>
      </c>
      <c r="T28" t="s">
        <v>273</v>
      </c>
      <c r="U28" s="111" t="str">
        <f>parameters!H27</f>
        <v>1cbc29c9-70c8-4e89-a4ea-6cddaa30b600</v>
      </c>
      <c r="V28" s="111" t="s">
        <v>2270</v>
      </c>
      <c r="W28" s="111" t="str">
        <f>parameters!I27</f>
        <v>f7aca36c-0eb5-4feb-955e-5f41261fd94f</v>
      </c>
      <c r="X28" s="111" t="s">
        <v>133</v>
      </c>
      <c r="Y28" s="111" t="str">
        <f>assets!$F$3</f>
        <v>10fd8ef4-683e-e911-811a-005056b57459</v>
      </c>
      <c r="Z28" s="111" t="str">
        <f>IF(AND(parameters!AR27="null",parameters!AO27="null"),"null",IF(parameters!AR27="null",parameters!AO27,parameters!AO27&amp;","&amp;parameters!AR27))</f>
        <v>342781ef-92cc-40ee-b936-71ee1118810d</v>
      </c>
      <c r="AA28" t="s">
        <v>2271</v>
      </c>
      <c r="AB28" s="111" t="s">
        <v>2272</v>
      </c>
      <c r="AC28" s="111" t="s">
        <v>133</v>
      </c>
      <c r="AD28" s="111" t="s">
        <v>133</v>
      </c>
      <c r="AE28" s="111" t="s">
        <v>2273</v>
      </c>
      <c r="AF28" s="111" t="s">
        <v>2274</v>
      </c>
      <c r="AG28" s="42" t="str">
        <f>parameters!G27</f>
        <v>Maximum gross area of a storey</v>
      </c>
      <c r="BD28" s="111" t="s">
        <v>2641</v>
      </c>
      <c r="BE28" s="111" t="s">
        <v>2314</v>
      </c>
      <c r="BF28" s="111" t="str">
        <f t="shared" si="0"/>
        <v>781097f3-acbc-470d-a64a-74f95544244b</v>
      </c>
      <c r="BG28" s="111" t="s">
        <v>2214</v>
      </c>
      <c r="BH28" s="118" t="s">
        <v>238</v>
      </c>
      <c r="BJ28" s="111" t="s">
        <v>2642</v>
      </c>
      <c r="BK28" s="111" t="s">
        <v>2287</v>
      </c>
      <c r="BL28" s="111" t="str">
        <f>parameters!O27</f>
        <v>1e8b4c35-8808-4168-846e-8791d0c7b633</v>
      </c>
      <c r="BM28" s="111" t="str">
        <f>parameters!P27</f>
        <v>3dc8a340-3ce2-4319-a396-2cd81cb9fc7f</v>
      </c>
      <c r="BN28" s="111"/>
      <c r="BO28" s="111"/>
      <c r="BP28" s="111" t="s">
        <v>2288</v>
      </c>
      <c r="BQ28" s="111" t="s">
        <v>2273</v>
      </c>
      <c r="BR28" s="111" t="s">
        <v>2274</v>
      </c>
      <c r="BT28" s="36" t="s">
        <v>2643</v>
      </c>
      <c r="BU28" s="111" t="str">
        <f t="shared" si="1"/>
        <v>7fbb1dc5-597e-436a-9682-a228cd6bdcdd</v>
      </c>
      <c r="BV28" s="111" t="str">
        <f t="shared" si="2"/>
        <v>1cbc29c9-70c8-4e89-a4ea-6cddaa30b600</v>
      </c>
      <c r="BW28" s="111" t="s">
        <v>2216</v>
      </c>
      <c r="BX28" s="100"/>
      <c r="BY28" t="s">
        <v>2644</v>
      </c>
      <c r="BZ28" t="s">
        <v>2321</v>
      </c>
      <c r="CA28" t="s">
        <v>2645</v>
      </c>
      <c r="CB28" t="s">
        <v>2646</v>
      </c>
      <c r="CF28">
        <v>2017</v>
      </c>
      <c r="CG28" t="s">
        <v>2600</v>
      </c>
      <c r="CH28" t="s">
        <v>2634</v>
      </c>
      <c r="CI28" t="s">
        <v>2296</v>
      </c>
      <c r="CJ28" t="s">
        <v>2297</v>
      </c>
      <c r="CP28" t="s">
        <v>2647</v>
      </c>
      <c r="CQ28" t="s">
        <v>2648</v>
      </c>
      <c r="CR28" t="s">
        <v>2342</v>
      </c>
      <c r="CS28" t="b">
        <v>1</v>
      </c>
      <c r="CU28" s="118" t="s">
        <v>2342</v>
      </c>
      <c r="CV28" s="129" t="s">
        <v>274</v>
      </c>
      <c r="CW28" s="111" t="s">
        <v>2270</v>
      </c>
      <c r="CX28" s="111" t="s">
        <v>2301</v>
      </c>
      <c r="DC28" s="111" t="s">
        <v>2649</v>
      </c>
      <c r="DD28" s="111" t="s">
        <v>2304</v>
      </c>
      <c r="DE28" s="111" t="s">
        <v>133</v>
      </c>
      <c r="DF28" s="111" t="s">
        <v>2618</v>
      </c>
      <c r="DG28" s="111" t="s">
        <v>2287</v>
      </c>
      <c r="DH28" s="111" t="str">
        <f t="shared" si="3"/>
        <v>https://ddb-dev.arup.com/api/parameters/ea19f987-beb1-4969-9d98-5ffd0c74a4d2/revisions</v>
      </c>
      <c r="DI28" s="111" t="s">
        <v>2273</v>
      </c>
      <c r="DJ28" s="111" t="s">
        <v>2274</v>
      </c>
      <c r="DK28" s="111" t="s">
        <v>134</v>
      </c>
    </row>
    <row r="29" spans="1:115" x14ac:dyDescent="0.25">
      <c r="A29" t="s">
        <v>346</v>
      </c>
      <c r="B29" t="s">
        <v>347</v>
      </c>
      <c r="C29" t="s">
        <v>37</v>
      </c>
      <c r="D29" t="b">
        <v>1</v>
      </c>
      <c r="H29" t="s">
        <v>2455</v>
      </c>
      <c r="I29" t="s">
        <v>436</v>
      </c>
      <c r="J29" t="b">
        <v>1</v>
      </c>
      <c r="L29" t="s">
        <v>2650</v>
      </c>
      <c r="M29" t="s">
        <v>2651</v>
      </c>
      <c r="O29" s="111" t="s">
        <v>2652</v>
      </c>
      <c r="P29" s="111" t="str">
        <f>parameters!D28</f>
        <v>24787616-585f-4238-8b53-0cc1e5a15ccc</v>
      </c>
      <c r="Q29" s="111" t="str">
        <f>parameters!H28</f>
        <v>09ceb2c2-afa2-4554-9e83-7df08f840b19</v>
      </c>
      <c r="R29" s="111" t="s">
        <v>2269</v>
      </c>
      <c r="T29" t="s">
        <v>274</v>
      </c>
      <c r="U29" s="111" t="str">
        <f>parameters!H28</f>
        <v>09ceb2c2-afa2-4554-9e83-7df08f840b19</v>
      </c>
      <c r="V29" s="111" t="s">
        <v>2270</v>
      </c>
      <c r="W29" s="111" t="str">
        <f>parameters!I28</f>
        <v>2e666141-ce8f-426d-875d-6a50230a213e</v>
      </c>
      <c r="X29" s="111" t="s">
        <v>133</v>
      </c>
      <c r="Y29" s="111" t="str">
        <f>assets!$F$3</f>
        <v>10fd8ef4-683e-e911-811a-005056b57459</v>
      </c>
      <c r="Z29" s="111" t="str">
        <f>IF(AND(parameters!AR28="null",parameters!AO28="null"),"null",IF(parameters!AR28="null",parameters!AO28,parameters!AO28&amp;","&amp;parameters!AR28))</f>
        <v>1e08965a-f116-4a6d-8bba-74290edc8c0a,de7ad5e2-eae4-4454-bcff-09b0a5045348</v>
      </c>
      <c r="AA29" t="s">
        <v>2271</v>
      </c>
      <c r="AB29" s="111" t="s">
        <v>2272</v>
      </c>
      <c r="AC29" s="111" t="s">
        <v>133</v>
      </c>
      <c r="AD29" s="111" t="s">
        <v>133</v>
      </c>
      <c r="AE29" s="111" t="s">
        <v>2273</v>
      </c>
      <c r="AF29" s="111" t="s">
        <v>2274</v>
      </c>
      <c r="AG29" s="42" t="str">
        <f>parameters!G28</f>
        <v>Occupancy characteristics</v>
      </c>
      <c r="BD29" s="111" t="s">
        <v>2653</v>
      </c>
      <c r="BE29" s="111" t="s">
        <v>2333</v>
      </c>
      <c r="BF29" s="111" t="str">
        <f t="shared" si="0"/>
        <v>5c8ee287-5832-40ee-8eed-457b908472df</v>
      </c>
      <c r="BG29" s="111" t="s">
        <v>2214</v>
      </c>
      <c r="BH29" s="118" t="s">
        <v>242</v>
      </c>
      <c r="BJ29" s="111" t="s">
        <v>2654</v>
      </c>
      <c r="BK29" s="111" t="s">
        <v>2287</v>
      </c>
      <c r="BL29" s="111" t="str">
        <f>parameters!O28</f>
        <v>e674c901-5844-4d64-8830-2933c14a4854</v>
      </c>
      <c r="BM29" s="111" t="str">
        <f>parameters!P28</f>
        <v>39eac0b4-4539-4f30-8e1f-294f8451dc42</v>
      </c>
      <c r="BN29" s="111"/>
      <c r="BO29" s="111"/>
      <c r="BP29" s="111" t="s">
        <v>2288</v>
      </c>
      <c r="BQ29" s="111" t="s">
        <v>2273</v>
      </c>
      <c r="BR29" s="111" t="s">
        <v>2274</v>
      </c>
      <c r="BT29" s="111" t="s">
        <v>2655</v>
      </c>
      <c r="BU29" s="111" t="str">
        <f t="shared" si="1"/>
        <v>dde1ab9c-2ac1-415c-8f51-8ed0a550c00b</v>
      </c>
      <c r="BV29" s="111" t="str">
        <f t="shared" si="2"/>
        <v>09ceb2c2-afa2-4554-9e83-7df08f840b19</v>
      </c>
      <c r="BW29" s="111" t="s">
        <v>2216</v>
      </c>
      <c r="BX29" s="100"/>
      <c r="BY29" t="s">
        <v>2656</v>
      </c>
      <c r="BZ29" t="s">
        <v>2357</v>
      </c>
      <c r="CA29" t="s">
        <v>2657</v>
      </c>
      <c r="CB29" t="s">
        <v>2658</v>
      </c>
      <c r="CF29">
        <v>2017</v>
      </c>
      <c r="CG29" t="s">
        <v>2600</v>
      </c>
      <c r="CH29" t="s">
        <v>2634</v>
      </c>
      <c r="CI29" t="s">
        <v>2296</v>
      </c>
      <c r="CJ29" t="s">
        <v>2297</v>
      </c>
      <c r="CP29" t="s">
        <v>2659</v>
      </c>
      <c r="CQ29" t="s">
        <v>2660</v>
      </c>
      <c r="CR29" t="s">
        <v>2342</v>
      </c>
      <c r="CS29" t="b">
        <v>1</v>
      </c>
      <c r="CU29" s="118" t="s">
        <v>2342</v>
      </c>
      <c r="CV29" s="118" t="s">
        <v>276</v>
      </c>
      <c r="CW29" s="111" t="s">
        <v>2270</v>
      </c>
      <c r="CX29" s="111" t="s">
        <v>2301</v>
      </c>
      <c r="DC29" s="111" t="s">
        <v>2661</v>
      </c>
      <c r="DD29" s="111" t="s">
        <v>2304</v>
      </c>
      <c r="DE29" s="111" t="s">
        <v>133</v>
      </c>
      <c r="DF29" s="111" t="s">
        <v>2630</v>
      </c>
      <c r="DG29" s="111" t="s">
        <v>2287</v>
      </c>
      <c r="DH29" s="111" t="str">
        <f t="shared" si="3"/>
        <v>https://ddb-dev.arup.com/api/parameters/f4551b26-5385-469f-93d0-25cfad5087c3/revisions</v>
      </c>
      <c r="DI29" s="111" t="s">
        <v>2273</v>
      </c>
      <c r="DJ29" s="111" t="s">
        <v>2274</v>
      </c>
      <c r="DK29" s="111" t="s">
        <v>134</v>
      </c>
    </row>
    <row r="30" spans="1:115" x14ac:dyDescent="0.25">
      <c r="A30" t="s">
        <v>348</v>
      </c>
      <c r="B30" t="s">
        <v>349</v>
      </c>
      <c r="C30" t="s">
        <v>37</v>
      </c>
      <c r="D30" t="b">
        <v>1</v>
      </c>
      <c r="H30" t="s">
        <v>2441</v>
      </c>
      <c r="I30" t="s">
        <v>438</v>
      </c>
      <c r="J30" t="b">
        <v>1</v>
      </c>
      <c r="L30" t="s">
        <v>2662</v>
      </c>
      <c r="M30" t="s">
        <v>2663</v>
      </c>
      <c r="O30" s="111" t="s">
        <v>2664</v>
      </c>
      <c r="P30" s="111" t="str">
        <f>parameters!D29</f>
        <v>24787616-585f-4238-8b53-0cc1e5a15ccc</v>
      </c>
      <c r="Q30" s="111" t="str">
        <f>parameters!H29</f>
        <v>fba8b903-e94d-4c39-8232-17da1b8ee443</v>
      </c>
      <c r="R30" s="111" t="s">
        <v>2269</v>
      </c>
      <c r="T30" t="s">
        <v>275</v>
      </c>
      <c r="U30" s="111" t="str">
        <f>parameters!H29</f>
        <v>fba8b903-e94d-4c39-8232-17da1b8ee443</v>
      </c>
      <c r="V30" s="111" t="s">
        <v>2270</v>
      </c>
      <c r="W30" s="111" t="str">
        <f>parameters!I29</f>
        <v>b8cb0fd1-d554-4a48-b7de-664a0e922833</v>
      </c>
      <c r="X30" s="111" t="s">
        <v>133</v>
      </c>
      <c r="Y30" s="111" t="str">
        <f>assets!$F$3</f>
        <v>10fd8ef4-683e-e911-811a-005056b57459</v>
      </c>
      <c r="Z30" s="111" t="str">
        <f>IF(AND(parameters!AR29="null",parameters!AO29="null"),"null",IF(parameters!AR29="null",parameters!AO29,parameters!AO29&amp;","&amp;parameters!AR29))</f>
        <v>null</v>
      </c>
      <c r="AA30" t="s">
        <v>2271</v>
      </c>
      <c r="AB30" s="111" t="s">
        <v>2272</v>
      </c>
      <c r="AC30" s="111" t="s">
        <v>133</v>
      </c>
      <c r="AD30" s="111" t="s">
        <v>133</v>
      </c>
      <c r="AE30" s="111" t="s">
        <v>2273</v>
      </c>
      <c r="AF30" s="111" t="s">
        <v>2274</v>
      </c>
      <c r="AG30" s="42" t="str">
        <f>parameters!G29</f>
        <v>Project name</v>
      </c>
      <c r="BD30" s="111" t="s">
        <v>2665</v>
      </c>
      <c r="BE30" s="111" t="s">
        <v>2349</v>
      </c>
      <c r="BF30" s="111" t="str">
        <f t="shared" si="0"/>
        <v>db8cc57f-f95e-469d-8aa9-39ad94ac1cf4</v>
      </c>
      <c r="BG30" s="111" t="s">
        <v>2214</v>
      </c>
      <c r="BH30" s="105" t="s">
        <v>251</v>
      </c>
      <c r="BJ30" s="111" t="s">
        <v>2666</v>
      </c>
      <c r="BK30" s="111" t="s">
        <v>2287</v>
      </c>
      <c r="BL30" s="111" t="str">
        <f>parameters!O29</f>
        <v>1e8b4c35-8808-4168-846e-8791d0c7b633</v>
      </c>
      <c r="BM30" s="111" t="str">
        <f>parameters!P29</f>
        <v>370056e9-6f36-4b3e-8b31-a3b1f9a6223b</v>
      </c>
      <c r="BN30" s="111"/>
      <c r="BO30" s="111"/>
      <c r="BP30" s="111" t="s">
        <v>2288</v>
      </c>
      <c r="BQ30" s="111" t="s">
        <v>2273</v>
      </c>
      <c r="BR30" s="111" t="s">
        <v>2274</v>
      </c>
      <c r="BT30" s="111" t="s">
        <v>2667</v>
      </c>
      <c r="BU30" s="111" t="str">
        <f t="shared" si="1"/>
        <v>117057fd-d4bb-4e5f-8f3f-6fea6ef2c931</v>
      </c>
      <c r="BV30" s="111" t="str">
        <f t="shared" si="2"/>
        <v>fba8b903-e94d-4c39-8232-17da1b8ee443</v>
      </c>
      <c r="BW30" s="111" t="s">
        <v>2216</v>
      </c>
      <c r="BY30" t="s">
        <v>2668</v>
      </c>
      <c r="BZ30" t="s">
        <v>2321</v>
      </c>
      <c r="CA30" t="s">
        <v>2669</v>
      </c>
      <c r="CB30" t="s">
        <v>2633</v>
      </c>
      <c r="CF30">
        <v>2017</v>
      </c>
      <c r="CG30" t="s">
        <v>2600</v>
      </c>
      <c r="CH30" t="s">
        <v>2634</v>
      </c>
      <c r="CI30" t="s">
        <v>2296</v>
      </c>
      <c r="CJ30" t="s">
        <v>2297</v>
      </c>
      <c r="CP30" t="s">
        <v>2670</v>
      </c>
      <c r="CQ30" t="s">
        <v>2671</v>
      </c>
      <c r="CR30" t="s">
        <v>2342</v>
      </c>
      <c r="CS30" t="b">
        <v>1</v>
      </c>
      <c r="CU30" s="118" t="s">
        <v>2342</v>
      </c>
      <c r="CV30" s="118" t="s">
        <v>282</v>
      </c>
      <c r="CW30" s="111" t="s">
        <v>2270</v>
      </c>
      <c r="CX30" s="111" t="s">
        <v>2301</v>
      </c>
      <c r="DC30" s="111" t="s">
        <v>2672</v>
      </c>
      <c r="DD30" s="111" t="s">
        <v>2304</v>
      </c>
      <c r="DE30" s="111" t="s">
        <v>133</v>
      </c>
      <c r="DF30" s="111" t="s">
        <v>2642</v>
      </c>
      <c r="DG30" s="111" t="s">
        <v>2287</v>
      </c>
      <c r="DH30" s="111" t="str">
        <f t="shared" si="3"/>
        <v>https://ddb-dev.arup.com/api/parameters/7fbb1dc5-597e-436a-9682-a228cd6bdcdd/revisions</v>
      </c>
      <c r="DI30" s="111" t="s">
        <v>2273</v>
      </c>
      <c r="DJ30" s="111" t="s">
        <v>2274</v>
      </c>
      <c r="DK30" s="111" t="s">
        <v>134</v>
      </c>
    </row>
    <row r="31" spans="1:115" x14ac:dyDescent="0.25">
      <c r="A31" t="s">
        <v>350</v>
      </c>
      <c r="B31" t="s">
        <v>351</v>
      </c>
      <c r="C31" t="s">
        <v>37</v>
      </c>
      <c r="D31" t="b">
        <v>1</v>
      </c>
      <c r="H31" t="s">
        <v>2277</v>
      </c>
      <c r="I31" t="s">
        <v>440</v>
      </c>
      <c r="J31" t="b">
        <v>1</v>
      </c>
      <c r="L31" t="s">
        <v>2673</v>
      </c>
      <c r="M31" t="s">
        <v>2674</v>
      </c>
      <c r="O31" s="111" t="s">
        <v>2675</v>
      </c>
      <c r="P31" s="111" t="str">
        <f>parameters!D30</f>
        <v>5772c0d6-774a-41b3-8fb7-f39a3b5b2fdd</v>
      </c>
      <c r="Q31" s="111" t="str">
        <f>parameters!H30</f>
        <v>de3445d7-7b4c-4b7b-a8f3-34e02c4e00fb</v>
      </c>
      <c r="R31" s="111" t="s">
        <v>2269</v>
      </c>
      <c r="T31" t="s">
        <v>276</v>
      </c>
      <c r="U31" s="111" t="str">
        <f>parameters!H30</f>
        <v>de3445d7-7b4c-4b7b-a8f3-34e02c4e00fb</v>
      </c>
      <c r="V31" s="111" t="s">
        <v>2270</v>
      </c>
      <c r="W31" s="111" t="str">
        <f>parameters!I30</f>
        <v>26481bfb-9602-4606-9b82-daa6282c42c3</v>
      </c>
      <c r="X31" s="111" t="s">
        <v>133</v>
      </c>
      <c r="Y31" s="111" t="str">
        <f>assets!$F$3</f>
        <v>10fd8ef4-683e-e911-811a-005056b57459</v>
      </c>
      <c r="Z31" s="111" t="str">
        <f>IF(AND(parameters!AR30="null",parameters!AO30="null"),"null",IF(parameters!AR30="null",parameters!AO30,parameters!AO30&amp;","&amp;parameters!AR30))</f>
        <v>1e08965a-f116-4a6d-8bba-74290edc8c0a</v>
      </c>
      <c r="AA31" t="s">
        <v>2271</v>
      </c>
      <c r="AB31" s="111" t="s">
        <v>2272</v>
      </c>
      <c r="AC31" s="111" t="s">
        <v>133</v>
      </c>
      <c r="AD31" s="111" t="s">
        <v>133</v>
      </c>
      <c r="AE31" s="111" t="s">
        <v>2273</v>
      </c>
      <c r="AF31" s="111" t="s">
        <v>2274</v>
      </c>
      <c r="AG31" s="42" t="str">
        <f>parameters!G30</f>
        <v>Building occupancy type</v>
      </c>
      <c r="BD31" s="111" t="s">
        <v>2676</v>
      </c>
      <c r="BE31" s="111" t="s">
        <v>2367</v>
      </c>
      <c r="BF31" s="111" t="str">
        <f t="shared" si="0"/>
        <v>ca5b330b-ff56-4430-8518-494050ae9361</v>
      </c>
      <c r="BG31" s="111" t="s">
        <v>2214</v>
      </c>
      <c r="BH31" s="105" t="s">
        <v>254</v>
      </c>
      <c r="BJ31" s="111" t="s">
        <v>2677</v>
      </c>
      <c r="BK31" s="111" t="s">
        <v>2287</v>
      </c>
      <c r="BL31" s="111" t="str">
        <f>parameters!O30</f>
        <v>1e8b4c35-8808-4168-846e-8791d0c7b633</v>
      </c>
      <c r="BM31" s="111" t="str">
        <f>parameters!P30</f>
        <v>370056e9-6f36-4b3e-8b31-a3b1f9a6223b</v>
      </c>
      <c r="BN31" s="111"/>
      <c r="BO31" s="111"/>
      <c r="BP31" s="111" t="s">
        <v>2288</v>
      </c>
      <c r="BQ31" s="111" t="s">
        <v>2273</v>
      </c>
      <c r="BR31" s="111" t="s">
        <v>2274</v>
      </c>
      <c r="BT31" s="111" t="s">
        <v>2678</v>
      </c>
      <c r="BU31" s="111" t="str">
        <f t="shared" si="1"/>
        <v>2282f07b-5f59-4410-b790-8c92517f0162</v>
      </c>
      <c r="BV31" s="111" t="str">
        <f t="shared" si="2"/>
        <v>de3445d7-7b4c-4b7b-a8f3-34e02c4e00fb</v>
      </c>
      <c r="BW31" s="111" t="s">
        <v>2216</v>
      </c>
      <c r="BY31" t="s">
        <v>2679</v>
      </c>
      <c r="BZ31" t="s">
        <v>2423</v>
      </c>
      <c r="CA31" t="s">
        <v>105</v>
      </c>
      <c r="CB31" t="s">
        <v>2633</v>
      </c>
      <c r="CF31">
        <v>2017</v>
      </c>
      <c r="CG31" t="s">
        <v>2600</v>
      </c>
      <c r="CH31" t="s">
        <v>2634</v>
      </c>
      <c r="CI31" t="s">
        <v>2296</v>
      </c>
      <c r="CJ31" t="s">
        <v>2297</v>
      </c>
      <c r="CP31" t="s">
        <v>2680</v>
      </c>
      <c r="CQ31" t="s">
        <v>2681</v>
      </c>
      <c r="CR31" t="s">
        <v>2342</v>
      </c>
      <c r="CS31" t="b">
        <v>1</v>
      </c>
      <c r="CU31" s="118" t="s">
        <v>2342</v>
      </c>
      <c r="CV31" s="105" t="s">
        <v>284</v>
      </c>
      <c r="CW31" s="111" t="s">
        <v>2270</v>
      </c>
      <c r="CX31" s="111" t="s">
        <v>2301</v>
      </c>
      <c r="DC31" s="111" t="s">
        <v>2682</v>
      </c>
      <c r="DD31" s="111" t="s">
        <v>2304</v>
      </c>
      <c r="DE31" s="111" t="s">
        <v>133</v>
      </c>
      <c r="DF31" s="111" t="s">
        <v>2654</v>
      </c>
      <c r="DG31" s="111" t="s">
        <v>2287</v>
      </c>
      <c r="DH31" s="111" t="str">
        <f t="shared" si="3"/>
        <v>https://ddb-dev.arup.com/api/parameters/dde1ab9c-2ac1-415c-8f51-8ed0a550c00b/revisions</v>
      </c>
      <c r="DI31" s="111" t="s">
        <v>2273</v>
      </c>
      <c r="DJ31" s="111" t="s">
        <v>2274</v>
      </c>
      <c r="DK31" s="111" t="s">
        <v>134</v>
      </c>
    </row>
    <row r="32" spans="1:115" x14ac:dyDescent="0.25">
      <c r="A32" t="s">
        <v>352</v>
      </c>
      <c r="B32" t="s">
        <v>353</v>
      </c>
      <c r="C32" t="s">
        <v>33</v>
      </c>
      <c r="D32" t="b">
        <v>1</v>
      </c>
      <c r="H32" t="s">
        <v>2546</v>
      </c>
      <c r="I32" t="s">
        <v>442</v>
      </c>
      <c r="J32" t="b">
        <v>1</v>
      </c>
      <c r="L32" t="s">
        <v>2683</v>
      </c>
      <c r="M32" t="s">
        <v>2684</v>
      </c>
      <c r="O32" s="111" t="s">
        <v>2685</v>
      </c>
      <c r="P32" s="111" t="str">
        <f>parameters!D31</f>
        <v>5772c0d6-774a-41b3-8fb7-f39a3b5b2fdd</v>
      </c>
      <c r="Q32" s="111" t="str">
        <f>parameters!H31</f>
        <v>400ddf44-29b3-413d-8661-5a42221164bc</v>
      </c>
      <c r="R32" s="111" t="s">
        <v>2269</v>
      </c>
      <c r="T32" t="s">
        <v>277</v>
      </c>
      <c r="U32" s="111" t="str">
        <f>parameters!H31</f>
        <v>400ddf44-29b3-413d-8661-5a42221164bc</v>
      </c>
      <c r="V32" s="111" t="s">
        <v>2270</v>
      </c>
      <c r="W32" s="111" t="str">
        <f>parameters!I31</f>
        <v>8cb2aab9-da67-4671-963f-221979bd6f72</v>
      </c>
      <c r="X32" s="111" t="s">
        <v>133</v>
      </c>
      <c r="Y32" s="111" t="str">
        <f>assets!$F$3</f>
        <v>10fd8ef4-683e-e911-811a-005056b57459</v>
      </c>
      <c r="Z32" s="111" t="str">
        <f>IF(AND(parameters!AR31="null",parameters!AO31="null"),"null",IF(parameters!AR31="null",parameters!AO31,parameters!AO31&amp;","&amp;parameters!AR31))</f>
        <v>342781ef-92cc-40ee-b936-71ee1118810d</v>
      </c>
      <c r="AA32" t="s">
        <v>2271</v>
      </c>
      <c r="AB32" s="111" t="s">
        <v>2272</v>
      </c>
      <c r="AC32" s="111" t="s">
        <v>133</v>
      </c>
      <c r="AD32" s="111" t="s">
        <v>133</v>
      </c>
      <c r="AE32" s="111" t="s">
        <v>2273</v>
      </c>
      <c r="AF32" s="111" t="s">
        <v>2274</v>
      </c>
      <c r="AG32" s="42" t="str">
        <f>parameters!G31</f>
        <v>Depth of deepest basement below grade</v>
      </c>
      <c r="BD32" s="36" t="s">
        <v>2686</v>
      </c>
      <c r="BE32" s="111" t="s">
        <v>2384</v>
      </c>
      <c r="BF32" s="111" t="str">
        <f t="shared" si="0"/>
        <v>f4a8c9be-d739-48c0-ba05-4285d24527df</v>
      </c>
      <c r="BG32" s="111" t="s">
        <v>2214</v>
      </c>
      <c r="BH32" s="105" t="s">
        <v>255</v>
      </c>
      <c r="BJ32" s="111" t="s">
        <v>2687</v>
      </c>
      <c r="BK32" s="111" t="s">
        <v>2287</v>
      </c>
      <c r="BL32" s="111" t="str">
        <f>parameters!O31</f>
        <v>1e8b4c35-8808-4168-846e-8791d0c7b633</v>
      </c>
      <c r="BM32" s="111" t="str">
        <f>parameters!P31</f>
        <v>3dc8a340-3ce2-4319-a396-2cd81cb9fc7f</v>
      </c>
      <c r="BN32" s="111"/>
      <c r="BO32" s="111"/>
      <c r="BP32" s="111" t="s">
        <v>2288</v>
      </c>
      <c r="BQ32" s="111" t="s">
        <v>2273</v>
      </c>
      <c r="BR32" s="111" t="s">
        <v>2274</v>
      </c>
      <c r="BT32" s="111" t="s">
        <v>2688</v>
      </c>
      <c r="BU32" s="111" t="str">
        <f t="shared" si="1"/>
        <v>b5272a4e-e041-49d6-a0dc-98f134b1fbfd</v>
      </c>
      <c r="BV32" s="111" t="str">
        <f t="shared" si="2"/>
        <v>400ddf44-29b3-413d-8661-5a42221164bc</v>
      </c>
      <c r="BW32" s="111" t="s">
        <v>2216</v>
      </c>
      <c r="BY32" t="s">
        <v>2689</v>
      </c>
      <c r="BZ32" t="s">
        <v>2321</v>
      </c>
      <c r="CA32" t="s">
        <v>35</v>
      </c>
      <c r="CB32" t="s">
        <v>2633</v>
      </c>
      <c r="CF32">
        <v>2017</v>
      </c>
      <c r="CG32" t="s">
        <v>2600</v>
      </c>
      <c r="CH32" t="s">
        <v>2634</v>
      </c>
      <c r="CI32" t="s">
        <v>2296</v>
      </c>
      <c r="CJ32" t="s">
        <v>2297</v>
      </c>
      <c r="CP32" t="s">
        <v>2690</v>
      </c>
      <c r="CQ32" t="s">
        <v>2691</v>
      </c>
      <c r="CR32" t="s">
        <v>2360</v>
      </c>
      <c r="CS32" t="b">
        <v>1</v>
      </c>
      <c r="CU32" s="118" t="s">
        <v>2342</v>
      </c>
      <c r="CV32" s="105" t="s">
        <v>289</v>
      </c>
      <c r="CW32" s="111" t="s">
        <v>2270</v>
      </c>
      <c r="CX32" s="111" t="s">
        <v>2301</v>
      </c>
      <c r="DC32" s="111" t="s">
        <v>2692</v>
      </c>
      <c r="DD32" s="111" t="s">
        <v>2304</v>
      </c>
      <c r="DE32" s="111" t="s">
        <v>133</v>
      </c>
      <c r="DF32" s="111" t="s">
        <v>2666</v>
      </c>
      <c r="DG32" s="111" t="s">
        <v>2287</v>
      </c>
      <c r="DH32" s="111" t="str">
        <f t="shared" si="3"/>
        <v>https://ddb-dev.arup.com/api/parameters/117057fd-d4bb-4e5f-8f3f-6fea6ef2c931/revisions</v>
      </c>
      <c r="DI32" s="111" t="s">
        <v>2273</v>
      </c>
      <c r="DJ32" s="111" t="s">
        <v>2274</v>
      </c>
      <c r="DK32" s="111" t="s">
        <v>134</v>
      </c>
    </row>
    <row r="33" spans="1:115" x14ac:dyDescent="0.25">
      <c r="A33" t="s">
        <v>354</v>
      </c>
      <c r="B33" t="s">
        <v>355</v>
      </c>
      <c r="C33" t="s">
        <v>37</v>
      </c>
      <c r="D33" t="b">
        <v>1</v>
      </c>
      <c r="H33" t="s">
        <v>2546</v>
      </c>
      <c r="I33" t="s">
        <v>444</v>
      </c>
      <c r="J33" t="b">
        <v>1</v>
      </c>
      <c r="L33" t="s">
        <v>2693</v>
      </c>
      <c r="M33" t="s">
        <v>2694</v>
      </c>
      <c r="O33" s="111" t="s">
        <v>2695</v>
      </c>
      <c r="P33" s="111" t="str">
        <f>parameters!D32</f>
        <v>5772c0d6-774a-41b3-8fb7-f39a3b5b2fdd</v>
      </c>
      <c r="Q33" s="111" t="str">
        <f>parameters!H32</f>
        <v>76320dac-05ab-472b-9782-ec4dcc1b0a03</v>
      </c>
      <c r="R33" s="111" t="s">
        <v>2269</v>
      </c>
      <c r="T33" t="s">
        <v>278</v>
      </c>
      <c r="U33" s="111" t="str">
        <f>parameters!H32</f>
        <v>76320dac-05ab-472b-9782-ec4dcc1b0a03</v>
      </c>
      <c r="V33" s="111" t="s">
        <v>2270</v>
      </c>
      <c r="W33" s="111" t="str">
        <f>parameters!I32</f>
        <v>c3963970-68ff-4687-804f-c56e4793c21b</v>
      </c>
      <c r="X33" s="111" t="s">
        <v>133</v>
      </c>
      <c r="Y33" s="111" t="str">
        <f>assets!$F$3</f>
        <v>10fd8ef4-683e-e911-811a-005056b57459</v>
      </c>
      <c r="Z33" s="111" t="str">
        <f>IF(AND(parameters!AR32="null",parameters!AO32="null"),"null",IF(parameters!AR32="null",parameters!AO32,parameters!AO32&amp;","&amp;parameters!AR32))</f>
        <v>de7ad5e2-eae4-4454-bcff-09b0a5045348</v>
      </c>
      <c r="AA33" t="s">
        <v>2271</v>
      </c>
      <c r="AB33" s="111" t="s">
        <v>2272</v>
      </c>
      <c r="AC33" s="111" t="s">
        <v>133</v>
      </c>
      <c r="AD33" s="111" t="s">
        <v>133</v>
      </c>
      <c r="AE33" s="111" t="s">
        <v>2273</v>
      </c>
      <c r="AF33" s="111" t="s">
        <v>2274</v>
      </c>
      <c r="AG33" s="42" t="str">
        <f>parameters!G32</f>
        <v>Expected fire growth rate</v>
      </c>
      <c r="BD33" s="111" t="s">
        <v>2696</v>
      </c>
      <c r="BE33" s="111" t="s">
        <v>2399</v>
      </c>
      <c r="BF33" s="111" t="str">
        <f t="shared" si="0"/>
        <v>ab79889a-4201-4ce8-b29d-b2e4d97a9231</v>
      </c>
      <c r="BG33" s="111" t="s">
        <v>2214</v>
      </c>
      <c r="BH33" s="6" t="s">
        <v>259</v>
      </c>
      <c r="BJ33" s="111" t="s">
        <v>2697</v>
      </c>
      <c r="BK33" s="111" t="s">
        <v>2287</v>
      </c>
      <c r="BL33" s="111" t="str">
        <f>parameters!O32</f>
        <v>e674c901-5844-4d64-8830-2933c14a4854</v>
      </c>
      <c r="BM33" s="111" t="str">
        <f>parameters!P32</f>
        <v>39eac0b4-4539-4f30-8e1f-294f8451dc42</v>
      </c>
      <c r="BN33" s="111"/>
      <c r="BO33" s="111"/>
      <c r="BP33" s="111" t="s">
        <v>2288</v>
      </c>
      <c r="BQ33" s="111" t="s">
        <v>2273</v>
      </c>
      <c r="BR33" s="111" t="s">
        <v>2274</v>
      </c>
      <c r="BT33" s="111" t="s">
        <v>2698</v>
      </c>
      <c r="BU33" s="111" t="str">
        <f t="shared" si="1"/>
        <v>804db0c5-e573-41ab-98dc-ffa160de979d</v>
      </c>
      <c r="BV33" s="111" t="str">
        <f t="shared" si="2"/>
        <v>76320dac-05ab-472b-9782-ec4dcc1b0a03</v>
      </c>
      <c r="BW33" s="111" t="s">
        <v>2216</v>
      </c>
      <c r="BY33" t="s">
        <v>2283</v>
      </c>
      <c r="BZ33" t="s">
        <v>2391</v>
      </c>
      <c r="CA33" t="s">
        <v>2699</v>
      </c>
      <c r="CB33" t="s">
        <v>2700</v>
      </c>
      <c r="CD33">
        <v>24</v>
      </c>
      <c r="CE33">
        <v>5</v>
      </c>
      <c r="CF33">
        <v>2019</v>
      </c>
      <c r="CH33" t="s">
        <v>2701</v>
      </c>
      <c r="CI33" t="s">
        <v>2296</v>
      </c>
      <c r="CJ33" t="s">
        <v>2297</v>
      </c>
      <c r="CP33" t="s">
        <v>2702</v>
      </c>
      <c r="CQ33" t="s">
        <v>2703</v>
      </c>
      <c r="CR33" t="s">
        <v>2360</v>
      </c>
      <c r="CS33" t="b">
        <v>1</v>
      </c>
      <c r="CU33" s="118" t="s">
        <v>2505</v>
      </c>
      <c r="CV33" s="118" t="s">
        <v>233</v>
      </c>
      <c r="CW33" s="111" t="s">
        <v>2270</v>
      </c>
      <c r="CX33" s="111" t="s">
        <v>2301</v>
      </c>
      <c r="DC33" s="111" t="s">
        <v>2704</v>
      </c>
      <c r="DD33" s="111" t="s">
        <v>2304</v>
      </c>
      <c r="DE33" s="111" t="s">
        <v>133</v>
      </c>
      <c r="DF33" s="111" t="s">
        <v>2677</v>
      </c>
      <c r="DG33" s="111" t="s">
        <v>2287</v>
      </c>
      <c r="DH33" s="111" t="str">
        <f t="shared" si="3"/>
        <v>https://ddb-dev.arup.com/api/parameters/2282f07b-5f59-4410-b790-8c92517f0162/revisions</v>
      </c>
      <c r="DI33" s="111" t="s">
        <v>2273</v>
      </c>
      <c r="DJ33" s="111" t="s">
        <v>2274</v>
      </c>
      <c r="DK33" s="111" t="s">
        <v>134</v>
      </c>
    </row>
    <row r="34" spans="1:115" x14ac:dyDescent="0.25">
      <c r="A34" t="s">
        <v>356</v>
      </c>
      <c r="B34" t="s">
        <v>357</v>
      </c>
      <c r="C34" t="s">
        <v>33</v>
      </c>
      <c r="D34" t="b">
        <v>1</v>
      </c>
      <c r="H34" t="s">
        <v>2546</v>
      </c>
      <c r="I34" t="s">
        <v>446</v>
      </c>
      <c r="J34" t="b">
        <v>1</v>
      </c>
      <c r="L34" t="s">
        <v>2705</v>
      </c>
      <c r="M34" t="s">
        <v>2706</v>
      </c>
      <c r="O34" s="111" t="s">
        <v>2707</v>
      </c>
      <c r="P34" s="111" t="str">
        <f>parameters!D33</f>
        <v>5772c0d6-774a-41b3-8fb7-f39a3b5b2fdd</v>
      </c>
      <c r="Q34" s="111" t="str">
        <f>parameters!H33</f>
        <v>a299f5fa-a739-4454-9706-2bd2964ce7de</v>
      </c>
      <c r="R34" s="111" t="s">
        <v>2269</v>
      </c>
      <c r="T34" t="s">
        <v>279</v>
      </c>
      <c r="U34" s="111" t="str">
        <f>parameters!H33</f>
        <v>a299f5fa-a739-4454-9706-2bd2964ce7de</v>
      </c>
      <c r="V34" s="111" t="s">
        <v>2270</v>
      </c>
      <c r="W34" s="111" t="str">
        <f>parameters!I33</f>
        <v>444d90cb-6b4e-41a0-a80d-9e9f671c7011</v>
      </c>
      <c r="X34" s="111" t="s">
        <v>133</v>
      </c>
      <c r="Y34" s="111" t="str">
        <f>assets!$F$3</f>
        <v>10fd8ef4-683e-e911-811a-005056b57459</v>
      </c>
      <c r="Z34" s="111" t="str">
        <f>IF(AND(parameters!AR33="null",parameters!AO33="null"),"null",IF(parameters!AR33="null",parameters!AO33,parameters!AO33&amp;","&amp;parameters!AR33))</f>
        <v>342781ef-92cc-40ee-b936-71ee1118810d</v>
      </c>
      <c r="AA34" t="s">
        <v>2271</v>
      </c>
      <c r="AB34" s="111" t="s">
        <v>2272</v>
      </c>
      <c r="AC34" s="111" t="s">
        <v>133</v>
      </c>
      <c r="AD34" s="111" t="s">
        <v>133</v>
      </c>
      <c r="AE34" s="111" t="s">
        <v>2273</v>
      </c>
      <c r="AF34" s="111" t="s">
        <v>2274</v>
      </c>
      <c r="AG34" s="42" t="str">
        <f>parameters!G33</f>
        <v>Height of top floor of building above grade</v>
      </c>
      <c r="BD34" s="111" t="s">
        <v>2708</v>
      </c>
      <c r="BE34" s="111" t="s">
        <v>2415</v>
      </c>
      <c r="BF34" s="111" t="str">
        <f t="shared" si="0"/>
        <v>52c057e4-a855-4d56-9670-b9402299c2e6</v>
      </c>
      <c r="BG34" s="111" t="s">
        <v>2214</v>
      </c>
      <c r="BH34" s="6" t="s">
        <v>262</v>
      </c>
      <c r="BJ34" s="111" t="s">
        <v>2709</v>
      </c>
      <c r="BK34" s="111" t="s">
        <v>2287</v>
      </c>
      <c r="BL34" s="111" t="str">
        <f>parameters!O33</f>
        <v>1e8b4c35-8808-4168-846e-8791d0c7b633</v>
      </c>
      <c r="BM34" s="111" t="str">
        <f>parameters!P33</f>
        <v>3dc8a340-3ce2-4319-a396-2cd81cb9fc7f</v>
      </c>
      <c r="BN34" s="111"/>
      <c r="BO34" s="111"/>
      <c r="BP34" s="111" t="s">
        <v>2288</v>
      </c>
      <c r="BQ34" s="111" t="s">
        <v>2273</v>
      </c>
      <c r="BR34" s="111" t="s">
        <v>2274</v>
      </c>
      <c r="BT34" s="111" t="s">
        <v>2710</v>
      </c>
      <c r="BU34" s="111" t="str">
        <f t="shared" si="1"/>
        <v>fcd523b1-34f3-4b7a-aef2-d27ea900e5bd</v>
      </c>
      <c r="BV34" s="111" t="str">
        <f t="shared" si="2"/>
        <v>a299f5fa-a739-4454-9706-2bd2964ce7de</v>
      </c>
      <c r="BW34" s="111" t="s">
        <v>2216</v>
      </c>
      <c r="BY34" t="s">
        <v>2351</v>
      </c>
      <c r="BZ34" t="s">
        <v>2391</v>
      </c>
      <c r="CA34" t="s">
        <v>2699</v>
      </c>
      <c r="CB34" t="s">
        <v>2700</v>
      </c>
      <c r="CD34">
        <v>23</v>
      </c>
      <c r="CE34">
        <v>9</v>
      </c>
      <c r="CF34">
        <v>2019</v>
      </c>
      <c r="CH34" t="s">
        <v>2701</v>
      </c>
      <c r="CI34" t="s">
        <v>2296</v>
      </c>
      <c r="CJ34" t="s">
        <v>2297</v>
      </c>
      <c r="CP34" t="s">
        <v>2711</v>
      </c>
      <c r="CQ34" t="s">
        <v>2712</v>
      </c>
      <c r="CR34" t="s">
        <v>2360</v>
      </c>
      <c r="CS34" t="b">
        <v>1</v>
      </c>
      <c r="CU34" s="118" t="s">
        <v>2505</v>
      </c>
      <c r="CV34" s="105" t="s">
        <v>253</v>
      </c>
      <c r="CW34" s="111" t="s">
        <v>2270</v>
      </c>
      <c r="CX34" s="111" t="s">
        <v>2301</v>
      </c>
      <c r="DC34" s="111" t="s">
        <v>2713</v>
      </c>
      <c r="DD34" s="111" t="s">
        <v>2304</v>
      </c>
      <c r="DE34" s="111" t="s">
        <v>133</v>
      </c>
      <c r="DF34" s="111" t="s">
        <v>2687</v>
      </c>
      <c r="DG34" s="111" t="s">
        <v>2287</v>
      </c>
      <c r="DH34" s="111" t="str">
        <f t="shared" si="3"/>
        <v>https://ddb-dev.arup.com/api/parameters/b5272a4e-e041-49d6-a0dc-98f134b1fbfd/revisions</v>
      </c>
      <c r="DI34" s="111" t="s">
        <v>2273</v>
      </c>
      <c r="DJ34" s="111" t="s">
        <v>2274</v>
      </c>
      <c r="DK34" s="111" t="s">
        <v>134</v>
      </c>
    </row>
    <row r="35" spans="1:115" x14ac:dyDescent="0.25">
      <c r="A35" t="s">
        <v>358</v>
      </c>
      <c r="B35" t="s">
        <v>359</v>
      </c>
      <c r="C35" t="s">
        <v>37</v>
      </c>
      <c r="D35" t="b">
        <v>1</v>
      </c>
      <c r="H35" t="s">
        <v>2546</v>
      </c>
      <c r="I35" t="s">
        <v>448</v>
      </c>
      <c r="J35" t="b">
        <v>1</v>
      </c>
      <c r="L35" t="s">
        <v>2714</v>
      </c>
      <c r="M35" t="s">
        <v>2715</v>
      </c>
      <c r="O35" s="111" t="s">
        <v>2716</v>
      </c>
      <c r="P35" s="111" t="str">
        <f>parameters!D34</f>
        <v>5772c0d6-774a-41b3-8fb7-f39a3b5b2fdd</v>
      </c>
      <c r="Q35" s="111" t="str">
        <f>parameters!H34</f>
        <v>350c1bda-f716-4e8f-8fb1-c42111acb17e</v>
      </c>
      <c r="R35" s="111" t="s">
        <v>2269</v>
      </c>
      <c r="T35" t="s">
        <v>280</v>
      </c>
      <c r="U35" s="111" t="str">
        <f>parameters!H34</f>
        <v>350c1bda-f716-4e8f-8fb1-c42111acb17e</v>
      </c>
      <c r="V35" s="111" t="s">
        <v>2270</v>
      </c>
      <c r="W35" s="111" t="str">
        <f>parameters!I34</f>
        <v>f7aca36c-0eb5-4feb-955e-5f41261fd94f</v>
      </c>
      <c r="X35" s="111" t="s">
        <v>133</v>
      </c>
      <c r="Y35" s="111" t="str">
        <f>assets!$F$3</f>
        <v>10fd8ef4-683e-e911-811a-005056b57459</v>
      </c>
      <c r="Z35" s="111" t="str">
        <f>IF(AND(parameters!AR34="null",parameters!AO34="null"),"null",IF(parameters!AR34="null",parameters!AO34,parameters!AO34&amp;","&amp;parameters!AR34))</f>
        <v>342781ef-92cc-40ee-b936-71ee1118810d</v>
      </c>
      <c r="AA35" t="s">
        <v>2271</v>
      </c>
      <c r="AB35" s="111" t="s">
        <v>2272</v>
      </c>
      <c r="AC35" s="111" t="s">
        <v>133</v>
      </c>
      <c r="AD35" s="111" t="s">
        <v>133</v>
      </c>
      <c r="AE35" s="111" t="s">
        <v>2273</v>
      </c>
      <c r="AF35" s="111" t="s">
        <v>2274</v>
      </c>
      <c r="AG35" s="42" t="str">
        <f>parameters!G34</f>
        <v>Maximum gross area of a storey</v>
      </c>
      <c r="BD35" s="111" t="s">
        <v>2717</v>
      </c>
      <c r="BE35" s="111" t="s">
        <v>2431</v>
      </c>
      <c r="BF35" s="111" t="str">
        <f t="shared" si="0"/>
        <v>608f0d3d-cedf-4cb8-86c8-2f02852976e4</v>
      </c>
      <c r="BG35" s="111" t="s">
        <v>2214</v>
      </c>
      <c r="BH35" s="6" t="s">
        <v>264</v>
      </c>
      <c r="BJ35" s="111" t="s">
        <v>2718</v>
      </c>
      <c r="BK35" s="111" t="s">
        <v>2287</v>
      </c>
      <c r="BL35" s="111" t="str">
        <f>parameters!O34</f>
        <v>1e8b4c35-8808-4168-846e-8791d0c7b633</v>
      </c>
      <c r="BM35" s="111" t="str">
        <f>parameters!P34</f>
        <v>3dc8a340-3ce2-4319-a396-2cd81cb9fc7f</v>
      </c>
      <c r="BN35" s="111"/>
      <c r="BO35" s="111"/>
      <c r="BP35" s="111" t="s">
        <v>2288</v>
      </c>
      <c r="BQ35" s="111" t="s">
        <v>2273</v>
      </c>
      <c r="BR35" s="111" t="s">
        <v>2274</v>
      </c>
      <c r="BT35" s="111" t="s">
        <v>2719</v>
      </c>
      <c r="BU35" s="111" t="str">
        <f t="shared" si="1"/>
        <v>03165e69-f642-46ff-a47b-a84a730450d6</v>
      </c>
      <c r="BV35" s="111" t="str">
        <f t="shared" si="2"/>
        <v>350c1bda-f716-4e8f-8fb1-c42111acb17e</v>
      </c>
      <c r="BW35" s="111" t="s">
        <v>2216</v>
      </c>
      <c r="BY35" s="111" t="s">
        <v>2278</v>
      </c>
      <c r="BZ35" s="111" t="s">
        <v>2321</v>
      </c>
      <c r="CA35" s="111" t="s">
        <v>223</v>
      </c>
      <c r="CB35" s="111" t="s">
        <v>2421</v>
      </c>
      <c r="CC35" s="111"/>
      <c r="CD35" s="111">
        <v>23</v>
      </c>
      <c r="CE35" s="111">
        <v>10</v>
      </c>
      <c r="CF35" s="111">
        <v>2020</v>
      </c>
      <c r="CG35" t="s">
        <v>2720</v>
      </c>
      <c r="CH35" s="111" t="s">
        <v>134</v>
      </c>
      <c r="CI35" t="s">
        <v>2296</v>
      </c>
      <c r="CJ35" t="s">
        <v>2297</v>
      </c>
      <c r="CP35" t="s">
        <v>2721</v>
      </c>
      <c r="CQ35" t="s">
        <v>2722</v>
      </c>
      <c r="CR35" t="s">
        <v>2360</v>
      </c>
      <c r="CS35" t="b">
        <v>1</v>
      </c>
      <c r="CU35" s="118" t="s">
        <v>2505</v>
      </c>
      <c r="CV35" s="6" t="s">
        <v>260</v>
      </c>
      <c r="CW35" s="111" t="s">
        <v>2270</v>
      </c>
      <c r="CX35" s="111" t="s">
        <v>2301</v>
      </c>
      <c r="DC35" s="111" t="s">
        <v>2723</v>
      </c>
      <c r="DD35" s="111" t="s">
        <v>2304</v>
      </c>
      <c r="DE35" s="111" t="s">
        <v>133</v>
      </c>
      <c r="DF35" s="111" t="s">
        <v>2697</v>
      </c>
      <c r="DG35" s="111" t="s">
        <v>2287</v>
      </c>
      <c r="DH35" s="111" t="str">
        <f t="shared" si="3"/>
        <v>https://ddb-dev.arup.com/api/parameters/804db0c5-e573-41ab-98dc-ffa160de979d/revisions</v>
      </c>
      <c r="DI35" s="111" t="s">
        <v>2273</v>
      </c>
      <c r="DJ35" s="111" t="s">
        <v>2274</v>
      </c>
      <c r="DK35" s="111" t="s">
        <v>134</v>
      </c>
    </row>
    <row r="36" spans="1:115" x14ac:dyDescent="0.25">
      <c r="A36" t="s">
        <v>360</v>
      </c>
      <c r="B36" t="s">
        <v>361</v>
      </c>
      <c r="C36" t="s">
        <v>33</v>
      </c>
      <c r="D36" t="b">
        <v>1</v>
      </c>
      <c r="H36" t="s">
        <v>2546</v>
      </c>
      <c r="I36" t="s">
        <v>450</v>
      </c>
      <c r="J36" t="b">
        <v>1</v>
      </c>
      <c r="L36" t="s">
        <v>2724</v>
      </c>
      <c r="M36" t="s">
        <v>2725</v>
      </c>
      <c r="O36" s="111" t="s">
        <v>2726</v>
      </c>
      <c r="P36" s="111" t="str">
        <f>parameters!D35</f>
        <v>5772c0d6-774a-41b3-8fb7-f39a3b5b2fdd</v>
      </c>
      <c r="Q36" s="111" t="str">
        <f>parameters!H35</f>
        <v>0d18a532-23c1-4469-a839-2fa61cb9fb59</v>
      </c>
      <c r="R36" s="111" t="s">
        <v>2269</v>
      </c>
      <c r="T36" t="s">
        <v>282</v>
      </c>
      <c r="U36" s="111" t="str">
        <f>parameters!H35</f>
        <v>0d18a532-23c1-4469-a839-2fa61cb9fb59</v>
      </c>
      <c r="V36" s="111" t="s">
        <v>2270</v>
      </c>
      <c r="W36" s="111" t="str">
        <f>parameters!I35</f>
        <v>2e666141-ce8f-426d-875d-6a50230a213e</v>
      </c>
      <c r="X36" s="111" t="s">
        <v>133</v>
      </c>
      <c r="Y36" s="111" t="str">
        <f>assets!$F$3</f>
        <v>10fd8ef4-683e-e911-811a-005056b57459</v>
      </c>
      <c r="Z36" s="111" t="str">
        <f>IF(AND(parameters!AR35="null",parameters!AO35="null"),"null",IF(parameters!AR35="null",parameters!AO35,parameters!AO35&amp;","&amp;parameters!AR35))</f>
        <v>1e08965a-f116-4a6d-8bba-74290edc8c0a,de7ad5e2-eae4-4454-bcff-09b0a5045348</v>
      </c>
      <c r="AA36" t="s">
        <v>2271</v>
      </c>
      <c r="AB36" s="111" t="s">
        <v>2272</v>
      </c>
      <c r="AC36" s="111" t="s">
        <v>133</v>
      </c>
      <c r="AD36" s="111" t="s">
        <v>133</v>
      </c>
      <c r="AE36" s="111" t="s">
        <v>2273</v>
      </c>
      <c r="AF36" s="111" t="s">
        <v>2274</v>
      </c>
      <c r="AG36" s="42" t="str">
        <f>parameters!G35</f>
        <v>Occupancy characteristics</v>
      </c>
      <c r="BD36" s="111" t="s">
        <v>2727</v>
      </c>
      <c r="BE36" s="111" t="s">
        <v>2445</v>
      </c>
      <c r="BF36" s="111" t="str">
        <f t="shared" si="0"/>
        <v>37981e87-9527-4b1e-b018-328e6a77a61a</v>
      </c>
      <c r="BG36" s="111" t="s">
        <v>2214</v>
      </c>
      <c r="BH36" s="129" t="s">
        <v>269</v>
      </c>
      <c r="BJ36" s="111" t="s">
        <v>2728</v>
      </c>
      <c r="BK36" s="111" t="s">
        <v>2287</v>
      </c>
      <c r="BL36" s="111" t="str">
        <f>parameters!O35</f>
        <v>e674c901-5844-4d64-8830-2933c14a4854</v>
      </c>
      <c r="BM36" s="111" t="str">
        <f>parameters!P35</f>
        <v>39eac0b4-4539-4f30-8e1f-294f8451dc42</v>
      </c>
      <c r="BN36" s="111"/>
      <c r="BO36" s="111"/>
      <c r="BP36" s="111" t="s">
        <v>2288</v>
      </c>
      <c r="BQ36" s="111" t="s">
        <v>2273</v>
      </c>
      <c r="BR36" s="111" t="s">
        <v>2274</v>
      </c>
      <c r="BT36" s="111" t="s">
        <v>2729</v>
      </c>
      <c r="BU36" s="111" t="str">
        <f t="shared" si="1"/>
        <v>6b497d9f-9783-40ee-a3a0-67aa8f228917</v>
      </c>
      <c r="BV36" s="111" t="str">
        <f t="shared" si="2"/>
        <v>0d18a532-23c1-4469-a839-2fa61cb9fb59</v>
      </c>
      <c r="BW36" s="111" t="s">
        <v>2216</v>
      </c>
      <c r="BY36" s="111" t="s">
        <v>2281</v>
      </c>
      <c r="BZ36" s="111" t="s">
        <v>2321</v>
      </c>
      <c r="CA36" s="111" t="s">
        <v>229</v>
      </c>
      <c r="CB36" s="111" t="s">
        <v>2730</v>
      </c>
      <c r="CC36" s="111"/>
      <c r="CD36" s="111">
        <v>22</v>
      </c>
      <c r="CE36" s="111">
        <v>6</v>
      </c>
      <c r="CF36" s="111">
        <v>2021</v>
      </c>
      <c r="CG36" s="111"/>
      <c r="CH36" s="111" t="s">
        <v>134</v>
      </c>
      <c r="CI36" t="s">
        <v>2296</v>
      </c>
      <c r="CJ36" t="s">
        <v>2297</v>
      </c>
      <c r="CP36" t="s">
        <v>2731</v>
      </c>
      <c r="CQ36" t="s">
        <v>2732</v>
      </c>
      <c r="CR36" t="s">
        <v>2360</v>
      </c>
      <c r="CS36" t="b">
        <v>1</v>
      </c>
      <c r="CU36" s="118" t="s">
        <v>2505</v>
      </c>
      <c r="CV36" s="129" t="s">
        <v>270</v>
      </c>
      <c r="CW36" s="111" t="s">
        <v>2270</v>
      </c>
      <c r="CX36" s="111" t="s">
        <v>2301</v>
      </c>
      <c r="DC36" s="111" t="s">
        <v>2733</v>
      </c>
      <c r="DD36" s="111" t="s">
        <v>2304</v>
      </c>
      <c r="DE36" s="111" t="s">
        <v>133</v>
      </c>
      <c r="DF36" s="111" t="s">
        <v>2709</v>
      </c>
      <c r="DG36" s="111" t="s">
        <v>2287</v>
      </c>
      <c r="DH36" s="111" t="str">
        <f t="shared" si="3"/>
        <v>https://ddb-dev.arup.com/api/parameters/fcd523b1-34f3-4b7a-aef2-d27ea900e5bd/revisions</v>
      </c>
      <c r="DI36" s="111" t="s">
        <v>2273</v>
      </c>
      <c r="DJ36" s="111" t="s">
        <v>2274</v>
      </c>
      <c r="DK36" s="111" t="s">
        <v>134</v>
      </c>
    </row>
    <row r="37" spans="1:115" ht="30" x14ac:dyDescent="0.25">
      <c r="A37" t="s">
        <v>362</v>
      </c>
      <c r="B37" t="s">
        <v>363</v>
      </c>
      <c r="C37" t="s">
        <v>37</v>
      </c>
      <c r="D37" t="b">
        <v>1</v>
      </c>
      <c r="H37" t="s">
        <v>2546</v>
      </c>
      <c r="I37" t="s">
        <v>452</v>
      </c>
      <c r="J37" t="b">
        <v>1</v>
      </c>
      <c r="L37" t="s">
        <v>2734</v>
      </c>
      <c r="M37" t="s">
        <v>2735</v>
      </c>
      <c r="O37" s="111" t="s">
        <v>2736</v>
      </c>
      <c r="P37" s="111" t="str">
        <f>parameters!D36</f>
        <v>5772c0d6-774a-41b3-8fb7-f39a3b5b2fdd</v>
      </c>
      <c r="Q37" s="111" t="str">
        <f>parameters!H36</f>
        <v>b14b421d-a156-4c75-bd60-bded1a4f6bdb</v>
      </c>
      <c r="R37" s="111" t="s">
        <v>2269</v>
      </c>
      <c r="T37" t="s">
        <v>283</v>
      </c>
      <c r="U37" s="111" t="str">
        <f>parameters!H36</f>
        <v>b14b421d-a156-4c75-bd60-bded1a4f6bdb</v>
      </c>
      <c r="V37" s="111" t="s">
        <v>2270</v>
      </c>
      <c r="W37" s="111" t="str">
        <f>parameters!I36</f>
        <v>b8cb0fd1-d554-4a48-b7de-664a0e922833</v>
      </c>
      <c r="X37" s="111" t="s">
        <v>133</v>
      </c>
      <c r="Y37" s="111" t="str">
        <f>assets!$F$3</f>
        <v>10fd8ef4-683e-e911-811a-005056b57459</v>
      </c>
      <c r="Z37" s="111" t="str">
        <f>IF(AND(parameters!AR36="null",parameters!AO36="null"),"null",IF(parameters!AR36="null",parameters!AO36,parameters!AO36&amp;","&amp;parameters!AR36))</f>
        <v>null</v>
      </c>
      <c r="AA37" t="s">
        <v>2271</v>
      </c>
      <c r="AB37" s="111" t="s">
        <v>2272</v>
      </c>
      <c r="AC37" s="111" t="s">
        <v>133</v>
      </c>
      <c r="AD37" s="111" t="s">
        <v>133</v>
      </c>
      <c r="AE37" s="111" t="s">
        <v>2273</v>
      </c>
      <c r="AF37" s="111" t="s">
        <v>2274</v>
      </c>
      <c r="AG37" s="42" t="str">
        <f>parameters!G36</f>
        <v>Project name</v>
      </c>
      <c r="BD37" s="111" t="s">
        <v>2737</v>
      </c>
      <c r="BE37" s="111" t="s">
        <v>2459</v>
      </c>
      <c r="BF37" s="111" t="str">
        <f t="shared" si="0"/>
        <v>f4551b26-5385-469f-93d0-25cfad5087c3</v>
      </c>
      <c r="BG37" s="111" t="s">
        <v>2214</v>
      </c>
      <c r="BH37" s="129" t="s">
        <v>272</v>
      </c>
      <c r="BJ37" s="111" t="s">
        <v>2738</v>
      </c>
      <c r="BK37" s="111" t="s">
        <v>2287</v>
      </c>
      <c r="BL37" s="111" t="str">
        <f>parameters!O36</f>
        <v>1e8b4c35-8808-4168-846e-8791d0c7b633</v>
      </c>
      <c r="BM37" s="111" t="str">
        <f>parameters!P36</f>
        <v>370056e9-6f36-4b3e-8b31-a3b1f9a6223b</v>
      </c>
      <c r="BN37" s="111"/>
      <c r="BO37" s="111"/>
      <c r="BP37" s="111" t="s">
        <v>2288</v>
      </c>
      <c r="BQ37" s="111" t="s">
        <v>2273</v>
      </c>
      <c r="BR37" s="111" t="s">
        <v>2274</v>
      </c>
      <c r="BT37" s="111" t="s">
        <v>2739</v>
      </c>
      <c r="BU37" s="111" t="str">
        <f t="shared" si="1"/>
        <v>e8867f35-3c0b-4b93-b4be-d46575fbcfe8</v>
      </c>
      <c r="BV37" s="111" t="str">
        <f t="shared" si="2"/>
        <v>b14b421d-a156-4c75-bd60-bded1a4f6bdb</v>
      </c>
      <c r="BW37" s="111" t="s">
        <v>2216</v>
      </c>
      <c r="BY37" s="111" t="s">
        <v>2313</v>
      </c>
      <c r="BZ37" s="111" t="s">
        <v>2391</v>
      </c>
      <c r="CA37" s="111" t="s">
        <v>235</v>
      </c>
      <c r="CB37" s="111" t="s">
        <v>2740</v>
      </c>
      <c r="CC37" s="111"/>
      <c r="CD37" s="111">
        <v>31</v>
      </c>
      <c r="CE37" s="111">
        <v>1</v>
      </c>
      <c r="CF37" s="111">
        <v>2017</v>
      </c>
      <c r="CG37" s="148" t="s">
        <v>2741</v>
      </c>
      <c r="CH37" s="111" t="s">
        <v>134</v>
      </c>
      <c r="CI37" t="s">
        <v>2296</v>
      </c>
      <c r="CJ37" t="s">
        <v>2297</v>
      </c>
      <c r="CP37" t="s">
        <v>2742</v>
      </c>
      <c r="CQ37" t="s">
        <v>2743</v>
      </c>
      <c r="CR37" t="s">
        <v>2360</v>
      </c>
      <c r="CS37" t="b">
        <v>1</v>
      </c>
      <c r="CU37" s="118" t="s">
        <v>2505</v>
      </c>
      <c r="CV37" s="118" t="s">
        <v>278</v>
      </c>
      <c r="CW37" s="111" t="s">
        <v>2270</v>
      </c>
      <c r="CX37" s="111" t="s">
        <v>2301</v>
      </c>
      <c r="DC37" s="111" t="s">
        <v>2744</v>
      </c>
      <c r="DD37" s="111" t="s">
        <v>2304</v>
      </c>
      <c r="DE37" s="111" t="s">
        <v>133</v>
      </c>
      <c r="DF37" s="111" t="s">
        <v>2718</v>
      </c>
      <c r="DG37" s="111" t="s">
        <v>2287</v>
      </c>
      <c r="DH37" s="111" t="str">
        <f t="shared" si="3"/>
        <v>https://ddb-dev.arup.com/api/parameters/03165e69-f642-46ff-a47b-a84a730450d6/revisions</v>
      </c>
      <c r="DI37" s="111" t="s">
        <v>2273</v>
      </c>
      <c r="DJ37" s="111" t="s">
        <v>2274</v>
      </c>
      <c r="DK37" s="111" t="s">
        <v>134</v>
      </c>
    </row>
    <row r="38" spans="1:115" x14ac:dyDescent="0.25">
      <c r="A38" t="s">
        <v>364</v>
      </c>
      <c r="B38" t="s">
        <v>365</v>
      </c>
      <c r="C38" t="s">
        <v>33</v>
      </c>
      <c r="D38" t="b">
        <v>1</v>
      </c>
      <c r="H38" t="s">
        <v>2546</v>
      </c>
      <c r="I38" t="s">
        <v>454</v>
      </c>
      <c r="J38" t="b">
        <v>1</v>
      </c>
      <c r="L38" s="1" t="s">
        <v>2745</v>
      </c>
      <c r="M38" t="s">
        <v>2746</v>
      </c>
      <c r="O38" s="111" t="s">
        <v>2747</v>
      </c>
      <c r="P38" s="111" t="str">
        <f>parameters!D37</f>
        <v>991ba167-7b32-4c1e-8f14-cf7b16c92446</v>
      </c>
      <c r="Q38" s="111" t="str">
        <f>parameters!H37</f>
        <v>77e9cd2e-c69c-4804-a099-e90255c39d2b</v>
      </c>
      <c r="R38" s="111" t="s">
        <v>2269</v>
      </c>
      <c r="T38" t="s">
        <v>284</v>
      </c>
      <c r="U38" s="111" t="str">
        <f>parameters!H37</f>
        <v>77e9cd2e-c69c-4804-a099-e90255c39d2b</v>
      </c>
      <c r="V38" s="111" t="s">
        <v>2270</v>
      </c>
      <c r="W38" s="111" t="str">
        <f>parameters!I37</f>
        <v>26481bfb-9602-4606-9b82-daa6282c42c3</v>
      </c>
      <c r="X38" s="111" t="s">
        <v>133</v>
      </c>
      <c r="Y38" s="111" t="str">
        <f>assets!$F$3</f>
        <v>10fd8ef4-683e-e911-811a-005056b57459</v>
      </c>
      <c r="Z38" s="111" t="str">
        <f>IF(AND(parameters!AR37="null",parameters!AO37="null"),"null",IF(parameters!AR37="null",parameters!AO37,parameters!AO37&amp;","&amp;parameters!AR37))</f>
        <v>1e08965a-f116-4a6d-8bba-74290edc8c0a</v>
      </c>
      <c r="AA38" t="s">
        <v>2271</v>
      </c>
      <c r="AB38" s="111" t="s">
        <v>2272</v>
      </c>
      <c r="AC38" s="111" t="s">
        <v>133</v>
      </c>
      <c r="AD38" s="111" t="s">
        <v>133</v>
      </c>
      <c r="AE38" s="111" t="s">
        <v>2273</v>
      </c>
      <c r="AF38" s="111" t="s">
        <v>2274</v>
      </c>
      <c r="AG38" s="42" t="str">
        <f>parameters!G37</f>
        <v>Building occupancy type</v>
      </c>
      <c r="BD38" s="111" t="s">
        <v>2748</v>
      </c>
      <c r="BE38" s="111" t="s">
        <v>2473</v>
      </c>
      <c r="BF38" s="111" t="str">
        <f t="shared" si="0"/>
        <v>7fbb1dc5-597e-436a-9682-a228cd6bdcdd</v>
      </c>
      <c r="BG38" s="111" t="s">
        <v>2214</v>
      </c>
      <c r="BH38" s="129" t="s">
        <v>273</v>
      </c>
      <c r="BJ38" s="111" t="s">
        <v>2749</v>
      </c>
      <c r="BK38" s="111" t="s">
        <v>2287</v>
      </c>
      <c r="BL38" s="111" t="str">
        <f>parameters!O37</f>
        <v>1e8b4c35-8808-4168-846e-8791d0c7b633</v>
      </c>
      <c r="BM38" s="111" t="str">
        <f>parameters!P37</f>
        <v>370056e9-6f36-4b3e-8b31-a3b1f9a6223b</v>
      </c>
      <c r="BN38" s="111"/>
      <c r="BO38" s="111"/>
      <c r="BP38" s="111" t="s">
        <v>2288</v>
      </c>
      <c r="BQ38" s="111" t="s">
        <v>2273</v>
      </c>
      <c r="BR38" s="111" t="s">
        <v>2274</v>
      </c>
      <c r="BT38" s="111" t="s">
        <v>2750</v>
      </c>
      <c r="BU38" s="111" t="str">
        <f t="shared" si="1"/>
        <v>3121ee74-12bf-473e-a855-034fc1b65f2f</v>
      </c>
      <c r="BV38" s="111" t="str">
        <f t="shared" si="2"/>
        <v>77e9cd2e-c69c-4804-a099-e90255c39d2b</v>
      </c>
      <c r="BW38" s="111" t="s">
        <v>2216</v>
      </c>
      <c r="CP38" t="s">
        <v>2751</v>
      </c>
      <c r="CQ38" t="s">
        <v>2752</v>
      </c>
      <c r="CR38" t="s">
        <v>2360</v>
      </c>
      <c r="CS38" t="b">
        <v>1</v>
      </c>
      <c r="CU38" s="118" t="s">
        <v>2505</v>
      </c>
      <c r="CV38" s="105" t="s">
        <v>286</v>
      </c>
      <c r="CW38" s="111" t="s">
        <v>2270</v>
      </c>
      <c r="CX38" s="111" t="s">
        <v>2301</v>
      </c>
      <c r="DC38" s="111" t="s">
        <v>2753</v>
      </c>
      <c r="DD38" s="111" t="s">
        <v>2304</v>
      </c>
      <c r="DE38" s="111" t="s">
        <v>133</v>
      </c>
      <c r="DF38" s="111" t="s">
        <v>2728</v>
      </c>
      <c r="DG38" s="111" t="s">
        <v>2287</v>
      </c>
      <c r="DH38" s="111" t="str">
        <f t="shared" si="3"/>
        <v>https://ddb-dev.arup.com/api/parameters/6b497d9f-9783-40ee-a3a0-67aa8f228917/revisions</v>
      </c>
      <c r="DI38" s="111" t="s">
        <v>2273</v>
      </c>
      <c r="DJ38" s="111" t="s">
        <v>2274</v>
      </c>
      <c r="DK38" s="111" t="s">
        <v>134</v>
      </c>
    </row>
    <row r="39" spans="1:115" x14ac:dyDescent="0.25">
      <c r="A39" t="s">
        <v>366</v>
      </c>
      <c r="B39" t="s">
        <v>367</v>
      </c>
      <c r="C39" t="s">
        <v>33</v>
      </c>
      <c r="D39" t="b">
        <v>1</v>
      </c>
      <c r="H39" t="s">
        <v>2546</v>
      </c>
      <c r="I39" t="s">
        <v>456</v>
      </c>
      <c r="J39" t="b">
        <v>1</v>
      </c>
      <c r="L39" t="s">
        <v>2754</v>
      </c>
      <c r="M39" t="s">
        <v>2755</v>
      </c>
      <c r="O39" s="111" t="s">
        <v>2756</v>
      </c>
      <c r="P39" s="111" t="str">
        <f>parameters!D38</f>
        <v>991ba167-7b32-4c1e-8f14-cf7b16c92446</v>
      </c>
      <c r="Q39" s="111" t="str">
        <f>parameters!H38</f>
        <v>d761df19-535c-4467-adaf-df662d54cb11</v>
      </c>
      <c r="R39" s="111" t="s">
        <v>2269</v>
      </c>
      <c r="T39" t="s">
        <v>285</v>
      </c>
      <c r="U39" s="111" t="str">
        <f>parameters!H38</f>
        <v>d761df19-535c-4467-adaf-df662d54cb11</v>
      </c>
      <c r="V39" s="111" t="s">
        <v>2270</v>
      </c>
      <c r="W39" s="111" t="str">
        <f>parameters!I38</f>
        <v>8cb2aab9-da67-4671-963f-221979bd6f72</v>
      </c>
      <c r="X39" s="111" t="s">
        <v>133</v>
      </c>
      <c r="Y39" s="111" t="str">
        <f>assets!$F$3</f>
        <v>10fd8ef4-683e-e911-811a-005056b57459</v>
      </c>
      <c r="Z39" s="111" t="str">
        <f>IF(AND(parameters!AR38="null",parameters!AO38="null"),"null",IF(parameters!AR38="null",parameters!AO38,parameters!AO38&amp;","&amp;parameters!AR38))</f>
        <v>342781ef-92cc-40ee-b936-71ee1118810d</v>
      </c>
      <c r="AA39" t="s">
        <v>2271</v>
      </c>
      <c r="AB39" s="111" t="s">
        <v>2272</v>
      </c>
      <c r="AC39" s="111" t="s">
        <v>133</v>
      </c>
      <c r="AD39" s="111" t="s">
        <v>133</v>
      </c>
      <c r="AE39" s="111" t="s">
        <v>2273</v>
      </c>
      <c r="AF39" s="111" t="s">
        <v>2274</v>
      </c>
      <c r="AG39" s="42" t="str">
        <f>parameters!G38</f>
        <v>Depth of deepest basement below grade</v>
      </c>
      <c r="BD39" s="111" t="s">
        <v>2757</v>
      </c>
      <c r="BE39" s="111" t="s">
        <v>2484</v>
      </c>
      <c r="BF39" s="111" t="str">
        <f t="shared" si="0"/>
        <v>b5272a4e-e041-49d6-a0dc-98f134b1fbfd</v>
      </c>
      <c r="BG39" s="111" t="s">
        <v>2214</v>
      </c>
      <c r="BH39" s="118" t="s">
        <v>277</v>
      </c>
      <c r="BJ39" s="111" t="s">
        <v>2758</v>
      </c>
      <c r="BK39" s="111" t="s">
        <v>2287</v>
      </c>
      <c r="BL39" s="111" t="str">
        <f>parameters!O38</f>
        <v>1e8b4c35-8808-4168-846e-8791d0c7b633</v>
      </c>
      <c r="BM39" s="111" t="str">
        <f>parameters!P38</f>
        <v>3dc8a340-3ce2-4319-a396-2cd81cb9fc7f</v>
      </c>
      <c r="BN39" s="111"/>
      <c r="BO39" s="111"/>
      <c r="BP39" s="111" t="s">
        <v>2288</v>
      </c>
      <c r="BQ39" s="111" t="s">
        <v>2273</v>
      </c>
      <c r="BR39" s="111" t="s">
        <v>2274</v>
      </c>
      <c r="BT39" s="111" t="s">
        <v>2759</v>
      </c>
      <c r="BU39" s="111" t="str">
        <f t="shared" si="1"/>
        <v>af894e41-d249-4348-85da-d74c66a77234</v>
      </c>
      <c r="BV39" s="111" t="str">
        <f t="shared" si="2"/>
        <v>d761df19-535c-4467-adaf-df662d54cb11</v>
      </c>
      <c r="BW39" s="111" t="s">
        <v>2216</v>
      </c>
      <c r="CP39" t="s">
        <v>2760</v>
      </c>
      <c r="CQ39" t="s">
        <v>2761</v>
      </c>
      <c r="CR39" t="s">
        <v>2360</v>
      </c>
      <c r="CS39" t="b">
        <v>1</v>
      </c>
      <c r="CU39" s="118" t="s">
        <v>2505</v>
      </c>
      <c r="CV39" s="118" t="s">
        <v>244</v>
      </c>
      <c r="CW39" s="111" t="s">
        <v>2270</v>
      </c>
      <c r="CX39" s="111" t="s">
        <v>2301</v>
      </c>
      <c r="DC39" s="111" t="s">
        <v>2762</v>
      </c>
      <c r="DD39" s="111" t="s">
        <v>2304</v>
      </c>
      <c r="DE39" s="111" t="s">
        <v>133</v>
      </c>
      <c r="DF39" s="111" t="s">
        <v>2738</v>
      </c>
      <c r="DG39" s="111" t="s">
        <v>2287</v>
      </c>
      <c r="DH39" s="111" t="str">
        <f t="shared" si="3"/>
        <v>https://ddb-dev.arup.com/api/parameters/e8867f35-3c0b-4b93-b4be-d46575fbcfe8/revisions</v>
      </c>
      <c r="DI39" s="111" t="s">
        <v>2273</v>
      </c>
      <c r="DJ39" s="111" t="s">
        <v>2274</v>
      </c>
      <c r="DK39" s="111" t="s">
        <v>134</v>
      </c>
    </row>
    <row r="40" spans="1:115" x14ac:dyDescent="0.25">
      <c r="A40" t="s">
        <v>368</v>
      </c>
      <c r="B40" t="s">
        <v>369</v>
      </c>
      <c r="C40" t="s">
        <v>33</v>
      </c>
      <c r="D40" t="b">
        <v>1</v>
      </c>
      <c r="H40" t="s">
        <v>2329</v>
      </c>
      <c r="I40" t="s">
        <v>458</v>
      </c>
      <c r="J40" t="b">
        <v>1</v>
      </c>
      <c r="L40" t="s">
        <v>2763</v>
      </c>
      <c r="M40" t="s">
        <v>2764</v>
      </c>
      <c r="O40" s="111" t="s">
        <v>2765</v>
      </c>
      <c r="P40" s="111" t="str">
        <f>parameters!D39</f>
        <v>991ba167-7b32-4c1e-8f14-cf7b16c92446</v>
      </c>
      <c r="Q40" s="111" t="str">
        <f>parameters!H39</f>
        <v>712ccd41-9c85-4fee-b611-b985f3a24b9b</v>
      </c>
      <c r="R40" s="111" t="s">
        <v>2269</v>
      </c>
      <c r="T40" t="s">
        <v>286</v>
      </c>
      <c r="U40" s="111" t="str">
        <f>parameters!H39</f>
        <v>712ccd41-9c85-4fee-b611-b985f3a24b9b</v>
      </c>
      <c r="V40" s="111" t="s">
        <v>2270</v>
      </c>
      <c r="W40" s="111" t="str">
        <f>parameters!I39</f>
        <v>c3963970-68ff-4687-804f-c56e4793c21b</v>
      </c>
      <c r="X40" s="111" t="s">
        <v>133</v>
      </c>
      <c r="Y40" s="111" t="str">
        <f>assets!$F$3</f>
        <v>10fd8ef4-683e-e911-811a-005056b57459</v>
      </c>
      <c r="Z40" s="111" t="str">
        <f>IF(AND(parameters!AR39="null",parameters!AO39="null"),"null",IF(parameters!AR39="null",parameters!AO39,parameters!AO39&amp;","&amp;parameters!AR39))</f>
        <v>de7ad5e2-eae4-4454-bcff-09b0a5045348</v>
      </c>
      <c r="AA40" t="s">
        <v>2271</v>
      </c>
      <c r="AB40" s="111" t="s">
        <v>2272</v>
      </c>
      <c r="AC40" s="111" t="s">
        <v>133</v>
      </c>
      <c r="AD40" s="111" t="s">
        <v>133</v>
      </c>
      <c r="AE40" s="111" t="s">
        <v>2273</v>
      </c>
      <c r="AF40" s="111" t="s">
        <v>2274</v>
      </c>
      <c r="AG40" s="42" t="str">
        <f>parameters!G39</f>
        <v>Expected fire growth rate</v>
      </c>
      <c r="BD40" s="111" t="s">
        <v>2766</v>
      </c>
      <c r="BE40" s="111" t="s">
        <v>2499</v>
      </c>
      <c r="BF40" s="111" t="str">
        <f t="shared" si="0"/>
        <v>fcd523b1-34f3-4b7a-aef2-d27ea900e5bd</v>
      </c>
      <c r="BG40" s="111" t="s">
        <v>2214</v>
      </c>
      <c r="BH40" s="118" t="s">
        <v>279</v>
      </c>
      <c r="BJ40" s="111" t="s">
        <v>2767</v>
      </c>
      <c r="BK40" s="111" t="s">
        <v>2287</v>
      </c>
      <c r="BL40" s="111" t="str">
        <f>parameters!O39</f>
        <v>e674c901-5844-4d64-8830-2933c14a4854</v>
      </c>
      <c r="BM40" s="111" t="str">
        <f>parameters!P39</f>
        <v>39eac0b4-4539-4f30-8e1f-294f8451dc42</v>
      </c>
      <c r="BN40" s="111"/>
      <c r="BO40" s="111"/>
      <c r="BP40" s="111" t="s">
        <v>2288</v>
      </c>
      <c r="BQ40" s="111" t="s">
        <v>2273</v>
      </c>
      <c r="BR40" s="111" t="s">
        <v>2274</v>
      </c>
      <c r="BT40" s="111" t="s">
        <v>2768</v>
      </c>
      <c r="BU40" s="111" t="str">
        <f t="shared" si="1"/>
        <v>8903b9c5-c87d-41d3-93ae-a9c49807bf1a</v>
      </c>
      <c r="BV40" s="111" t="str">
        <f t="shared" si="2"/>
        <v>712ccd41-9c85-4fee-b611-b985f3a24b9b</v>
      </c>
      <c r="BW40" s="111" t="s">
        <v>2216</v>
      </c>
      <c r="CP40" t="s">
        <v>2769</v>
      </c>
      <c r="CQ40" t="s">
        <v>2770</v>
      </c>
      <c r="CR40" t="s">
        <v>2360</v>
      </c>
      <c r="CS40" t="b">
        <v>1</v>
      </c>
      <c r="CU40" s="118" t="s">
        <v>2505</v>
      </c>
      <c r="CV40" s="105" t="s">
        <v>256</v>
      </c>
      <c r="CW40" s="111" t="s">
        <v>2270</v>
      </c>
      <c r="CX40" s="111" t="s">
        <v>2301</v>
      </c>
      <c r="DC40" s="111" t="s">
        <v>2771</v>
      </c>
      <c r="DD40" s="111" t="s">
        <v>2304</v>
      </c>
      <c r="DE40" s="111" t="s">
        <v>133</v>
      </c>
      <c r="DF40" s="111" t="s">
        <v>2749</v>
      </c>
      <c r="DG40" s="111" t="s">
        <v>2287</v>
      </c>
      <c r="DH40" s="111" t="str">
        <f t="shared" si="3"/>
        <v>https://ddb-dev.arup.com/api/parameters/3121ee74-12bf-473e-a855-034fc1b65f2f/revisions</v>
      </c>
      <c r="DI40" s="111" t="s">
        <v>2273</v>
      </c>
      <c r="DJ40" s="111" t="s">
        <v>2274</v>
      </c>
      <c r="DK40" s="111" t="s">
        <v>134</v>
      </c>
    </row>
    <row r="41" spans="1:115" x14ac:dyDescent="0.25">
      <c r="A41" t="s">
        <v>370</v>
      </c>
      <c r="B41" t="s">
        <v>371</v>
      </c>
      <c r="C41" t="s">
        <v>33</v>
      </c>
      <c r="D41" t="b">
        <v>1</v>
      </c>
      <c r="H41" t="s">
        <v>2267</v>
      </c>
      <c r="I41" t="s">
        <v>460</v>
      </c>
      <c r="J41" t="b">
        <v>1</v>
      </c>
      <c r="L41" s="1" t="s">
        <v>2772</v>
      </c>
      <c r="M41" t="s">
        <v>2773</v>
      </c>
      <c r="O41" s="111" t="s">
        <v>2774</v>
      </c>
      <c r="P41" s="111" t="str">
        <f>parameters!D40</f>
        <v>991ba167-7b32-4c1e-8f14-cf7b16c92446</v>
      </c>
      <c r="Q41" s="111" t="str">
        <f>parameters!H40</f>
        <v>b47fe2ed-5ab8-4c9b-9e32-5e2eea2b2642</v>
      </c>
      <c r="R41" s="111" t="s">
        <v>2269</v>
      </c>
      <c r="T41" t="s">
        <v>287</v>
      </c>
      <c r="U41" s="111" t="str">
        <f>parameters!H40</f>
        <v>b47fe2ed-5ab8-4c9b-9e32-5e2eea2b2642</v>
      </c>
      <c r="V41" s="111" t="s">
        <v>2270</v>
      </c>
      <c r="W41" s="111" t="str">
        <f>parameters!I40</f>
        <v>444d90cb-6b4e-41a0-a80d-9e9f671c7011</v>
      </c>
      <c r="X41" s="111" t="s">
        <v>133</v>
      </c>
      <c r="Y41" s="111" t="str">
        <f>assets!$F$3</f>
        <v>10fd8ef4-683e-e911-811a-005056b57459</v>
      </c>
      <c r="Z41" s="111" t="str">
        <f>IF(AND(parameters!AR40="null",parameters!AO40="null"),"null",IF(parameters!AR40="null",parameters!AO40,parameters!AO40&amp;","&amp;parameters!AR40))</f>
        <v>342781ef-92cc-40ee-b936-71ee1118810d</v>
      </c>
      <c r="AA41" t="s">
        <v>2271</v>
      </c>
      <c r="AB41" s="111" t="s">
        <v>2272</v>
      </c>
      <c r="AC41" s="111" t="s">
        <v>133</v>
      </c>
      <c r="AD41" s="111" t="s">
        <v>133</v>
      </c>
      <c r="AE41" s="111" t="s">
        <v>2273</v>
      </c>
      <c r="AF41" s="111" t="s">
        <v>2274</v>
      </c>
      <c r="AG41" s="42" t="str">
        <f>parameters!G40</f>
        <v>Height of top floor of building above grade</v>
      </c>
      <c r="BD41" s="111" t="s">
        <v>2775</v>
      </c>
      <c r="BE41" s="111" t="s">
        <v>2510</v>
      </c>
      <c r="BF41" s="111" t="str">
        <f t="shared" si="0"/>
        <v>03165e69-f642-46ff-a47b-a84a730450d6</v>
      </c>
      <c r="BG41" s="111" t="s">
        <v>2214</v>
      </c>
      <c r="BH41" s="118" t="s">
        <v>280</v>
      </c>
      <c r="BJ41" s="111" t="s">
        <v>2776</v>
      </c>
      <c r="BK41" s="111" t="s">
        <v>2287</v>
      </c>
      <c r="BL41" s="111" t="str">
        <f>parameters!O40</f>
        <v>1e8b4c35-8808-4168-846e-8791d0c7b633</v>
      </c>
      <c r="BM41" s="111" t="str">
        <f>parameters!P40</f>
        <v>3dc8a340-3ce2-4319-a396-2cd81cb9fc7f</v>
      </c>
      <c r="BN41" s="111"/>
      <c r="BO41" s="111"/>
      <c r="BP41" s="111" t="s">
        <v>2288</v>
      </c>
      <c r="BQ41" s="111" t="s">
        <v>2273</v>
      </c>
      <c r="BR41" s="111" t="s">
        <v>2274</v>
      </c>
      <c r="BT41" s="111" t="s">
        <v>2777</v>
      </c>
      <c r="BU41" s="111" t="str">
        <f t="shared" si="1"/>
        <v>7eb3a35b-c9ee-4167-b6dd-0abe82975ab6</v>
      </c>
      <c r="BV41" s="111" t="str">
        <f t="shared" si="2"/>
        <v>b47fe2ed-5ab8-4c9b-9e32-5e2eea2b2642</v>
      </c>
      <c r="BW41" s="111" t="s">
        <v>2216</v>
      </c>
      <c r="CP41" t="s">
        <v>2778</v>
      </c>
      <c r="CQ41" t="s">
        <v>2779</v>
      </c>
      <c r="CR41" t="s">
        <v>2360</v>
      </c>
      <c r="CS41" t="b">
        <v>1</v>
      </c>
      <c r="CU41" s="118" t="s">
        <v>2505</v>
      </c>
      <c r="CV41" s="6" t="s">
        <v>265</v>
      </c>
      <c r="CW41" s="111" t="s">
        <v>2270</v>
      </c>
      <c r="CX41" s="111" t="s">
        <v>2301</v>
      </c>
      <c r="DC41" s="111" t="s">
        <v>2780</v>
      </c>
      <c r="DD41" s="111" t="s">
        <v>2304</v>
      </c>
      <c r="DE41" s="111" t="s">
        <v>133</v>
      </c>
      <c r="DF41" s="111" t="s">
        <v>2758</v>
      </c>
      <c r="DG41" s="111" t="s">
        <v>2287</v>
      </c>
      <c r="DH41" s="111" t="str">
        <f t="shared" si="3"/>
        <v>https://ddb-dev.arup.com/api/parameters/af894e41-d249-4348-85da-d74c66a77234/revisions</v>
      </c>
      <c r="DI41" s="111" t="s">
        <v>2273</v>
      </c>
      <c r="DJ41" s="111" t="s">
        <v>2274</v>
      </c>
      <c r="DK41" s="111" t="s">
        <v>134</v>
      </c>
    </row>
    <row r="42" spans="1:115" x14ac:dyDescent="0.25">
      <c r="A42" t="s">
        <v>372</v>
      </c>
      <c r="B42" t="s">
        <v>373</v>
      </c>
      <c r="C42" t="s">
        <v>33</v>
      </c>
      <c r="D42" t="b">
        <v>1</v>
      </c>
      <c r="H42" t="s">
        <v>2469</v>
      </c>
      <c r="I42" t="s">
        <v>468</v>
      </c>
      <c r="J42" t="b">
        <v>1</v>
      </c>
      <c r="L42" t="s">
        <v>2781</v>
      </c>
      <c r="M42" t="s">
        <v>2782</v>
      </c>
      <c r="O42" s="111" t="s">
        <v>2783</v>
      </c>
      <c r="P42" s="111" t="str">
        <f>parameters!D41</f>
        <v>991ba167-7b32-4c1e-8f14-cf7b16c92446</v>
      </c>
      <c r="Q42" s="111" t="str">
        <f>parameters!H41</f>
        <v>f3c5b1be-4c13-47c5-9bc5-119e678f5e92</v>
      </c>
      <c r="R42" s="111" t="s">
        <v>2269</v>
      </c>
      <c r="T42" t="s">
        <v>288</v>
      </c>
      <c r="U42" s="111" t="str">
        <f>parameters!H41</f>
        <v>f3c5b1be-4c13-47c5-9bc5-119e678f5e92</v>
      </c>
      <c r="V42" s="111" t="s">
        <v>2270</v>
      </c>
      <c r="W42" s="111" t="str">
        <f>parameters!I41</f>
        <v>f7aca36c-0eb5-4feb-955e-5f41261fd94f</v>
      </c>
      <c r="X42" s="111" t="s">
        <v>133</v>
      </c>
      <c r="Y42" s="111" t="str">
        <f>assets!$F$3</f>
        <v>10fd8ef4-683e-e911-811a-005056b57459</v>
      </c>
      <c r="Z42" s="111" t="str">
        <f>IF(AND(parameters!AR41="null",parameters!AO41="null"),"null",IF(parameters!AR41="null",parameters!AO41,parameters!AO41&amp;","&amp;parameters!AR41))</f>
        <v>342781ef-92cc-40ee-b936-71ee1118810d</v>
      </c>
      <c r="AA42" t="s">
        <v>2271</v>
      </c>
      <c r="AB42" s="111" t="s">
        <v>2272</v>
      </c>
      <c r="AC42" s="111" t="s">
        <v>133</v>
      </c>
      <c r="AD42" s="111" t="s">
        <v>133</v>
      </c>
      <c r="AE42" s="111" t="s">
        <v>2273</v>
      </c>
      <c r="AF42" s="111" t="s">
        <v>2274</v>
      </c>
      <c r="AG42" s="42" t="str">
        <f>parameters!G41</f>
        <v>Maximum gross area of a storey</v>
      </c>
      <c r="BD42" s="111" t="s">
        <v>2784</v>
      </c>
      <c r="BE42" s="111" t="s">
        <v>2524</v>
      </c>
      <c r="BF42" s="111" t="str">
        <f t="shared" si="0"/>
        <v>af894e41-d249-4348-85da-d74c66a77234</v>
      </c>
      <c r="BG42" s="111" t="s">
        <v>2214</v>
      </c>
      <c r="BH42" s="105" t="s">
        <v>285</v>
      </c>
      <c r="BJ42" s="111" t="s">
        <v>2785</v>
      </c>
      <c r="BK42" s="111" t="s">
        <v>2287</v>
      </c>
      <c r="BL42" s="111" t="str">
        <f>parameters!O41</f>
        <v>1e8b4c35-8808-4168-846e-8791d0c7b633</v>
      </c>
      <c r="BM42" s="111" t="str">
        <f>parameters!P41</f>
        <v>3dc8a340-3ce2-4319-a396-2cd81cb9fc7f</v>
      </c>
      <c r="BN42" s="111"/>
      <c r="BO42" s="111"/>
      <c r="BP42" s="111" t="s">
        <v>2288</v>
      </c>
      <c r="BQ42" s="111" t="s">
        <v>2273</v>
      </c>
      <c r="BR42" s="111" t="s">
        <v>2274</v>
      </c>
      <c r="BT42" s="111" t="s">
        <v>2786</v>
      </c>
      <c r="BU42" s="111" t="str">
        <f t="shared" si="1"/>
        <v>4a1fa062-fac1-442d-bbf3-da5783451188</v>
      </c>
      <c r="BV42" s="111" t="str">
        <f t="shared" si="2"/>
        <v>f3c5b1be-4c13-47c5-9bc5-119e678f5e92</v>
      </c>
      <c r="BW42" s="111" t="s">
        <v>2216</v>
      </c>
      <c r="CP42" t="s">
        <v>2787</v>
      </c>
      <c r="CQ42" t="s">
        <v>2788</v>
      </c>
      <c r="CR42" t="s">
        <v>2360</v>
      </c>
      <c r="CS42" t="b">
        <v>1</v>
      </c>
      <c r="CU42" s="118" t="s">
        <v>2505</v>
      </c>
      <c r="CV42" s="129" t="s">
        <v>274</v>
      </c>
      <c r="CW42" s="111" t="s">
        <v>2270</v>
      </c>
      <c r="CX42" s="111" t="s">
        <v>2301</v>
      </c>
      <c r="DC42" s="111" t="s">
        <v>2789</v>
      </c>
      <c r="DD42" s="111" t="s">
        <v>2304</v>
      </c>
      <c r="DE42" s="111" t="s">
        <v>133</v>
      </c>
      <c r="DF42" s="111" t="s">
        <v>2767</v>
      </c>
      <c r="DG42" s="111" t="s">
        <v>2287</v>
      </c>
      <c r="DH42" s="111" t="str">
        <f t="shared" si="3"/>
        <v>https://ddb-dev.arup.com/api/parameters/8903b9c5-c87d-41d3-93ae-a9c49807bf1a/revisions</v>
      </c>
      <c r="DI42" s="111" t="s">
        <v>2273</v>
      </c>
      <c r="DJ42" s="111" t="s">
        <v>2274</v>
      </c>
      <c r="DK42" s="111" t="s">
        <v>134</v>
      </c>
    </row>
    <row r="43" spans="1:115" x14ac:dyDescent="0.25">
      <c r="A43" t="s">
        <v>374</v>
      </c>
      <c r="B43" t="s">
        <v>375</v>
      </c>
      <c r="C43" t="s">
        <v>99</v>
      </c>
      <c r="D43" t="b">
        <v>1</v>
      </c>
      <c r="H43" t="s">
        <v>2481</v>
      </c>
      <c r="I43" t="s">
        <v>480</v>
      </c>
      <c r="J43" t="b">
        <v>1</v>
      </c>
      <c r="L43" t="s">
        <v>2790</v>
      </c>
      <c r="M43" t="s">
        <v>2791</v>
      </c>
      <c r="O43" s="111" t="s">
        <v>2792</v>
      </c>
      <c r="P43" s="111" t="str">
        <f>parameters!D42</f>
        <v>991ba167-7b32-4c1e-8f14-cf7b16c92446</v>
      </c>
      <c r="Q43" s="111" t="str">
        <f>parameters!H42</f>
        <v>34b8cbc9-1a89-4464-ad00-99af017cae58</v>
      </c>
      <c r="R43" s="111" t="s">
        <v>2269</v>
      </c>
      <c r="T43" t="s">
        <v>289</v>
      </c>
      <c r="U43" s="111" t="str">
        <f>parameters!H42</f>
        <v>34b8cbc9-1a89-4464-ad00-99af017cae58</v>
      </c>
      <c r="V43" s="111" t="s">
        <v>2270</v>
      </c>
      <c r="W43" s="111" t="str">
        <f>parameters!I42</f>
        <v>2e666141-ce8f-426d-875d-6a50230a213e</v>
      </c>
      <c r="X43" s="111" t="s">
        <v>133</v>
      </c>
      <c r="Y43" s="111" t="str">
        <f>assets!$F$3</f>
        <v>10fd8ef4-683e-e911-811a-005056b57459</v>
      </c>
      <c r="Z43" s="111" t="str">
        <f>IF(AND(parameters!AR42="null",parameters!AO42="null"),"null",IF(parameters!AR42="null",parameters!AO42,parameters!AO42&amp;","&amp;parameters!AR42))</f>
        <v>1e08965a-f116-4a6d-8bba-74290edc8c0a,de7ad5e2-eae4-4454-bcff-09b0a5045348</v>
      </c>
      <c r="AA43" t="s">
        <v>2271</v>
      </c>
      <c r="AB43" s="111" t="s">
        <v>2272</v>
      </c>
      <c r="AC43" s="111" t="s">
        <v>133</v>
      </c>
      <c r="AD43" s="111" t="s">
        <v>133</v>
      </c>
      <c r="AE43" s="111" t="s">
        <v>2273</v>
      </c>
      <c r="AF43" s="111" t="s">
        <v>2274</v>
      </c>
      <c r="AG43" s="42" t="str">
        <f>parameters!G42</f>
        <v>Occupancy characteristics</v>
      </c>
      <c r="BD43" s="111" t="s">
        <v>2793</v>
      </c>
      <c r="BE43" s="111" t="s">
        <v>2537</v>
      </c>
      <c r="BF43" s="111" t="str">
        <f t="shared" si="0"/>
        <v>7eb3a35b-c9ee-4167-b6dd-0abe82975ab6</v>
      </c>
      <c r="BG43" s="111" t="s">
        <v>2214</v>
      </c>
      <c r="BH43" s="105" t="s">
        <v>287</v>
      </c>
      <c r="BJ43" s="111" t="s">
        <v>2794</v>
      </c>
      <c r="BK43" s="111" t="s">
        <v>2287</v>
      </c>
      <c r="BL43" s="111" t="str">
        <f>parameters!O42</f>
        <v>e674c901-5844-4d64-8830-2933c14a4854</v>
      </c>
      <c r="BM43" s="111" t="str">
        <f>parameters!P42</f>
        <v>39eac0b4-4539-4f30-8e1f-294f8451dc42</v>
      </c>
      <c r="BN43" s="111"/>
      <c r="BO43" s="111"/>
      <c r="BP43" s="111" t="s">
        <v>2288</v>
      </c>
      <c r="BQ43" s="111" t="s">
        <v>2273</v>
      </c>
      <c r="BR43" s="111" t="s">
        <v>2274</v>
      </c>
      <c r="BT43" s="111" t="s">
        <v>2795</v>
      </c>
      <c r="BU43" s="111" t="str">
        <f t="shared" si="1"/>
        <v>a533bc10-6c75-4590-9c6a-46911b476f63</v>
      </c>
      <c r="BV43" s="111" t="str">
        <f t="shared" si="2"/>
        <v>34b8cbc9-1a89-4464-ad00-99af017cae58</v>
      </c>
      <c r="BW43" s="111" t="s">
        <v>2216</v>
      </c>
      <c r="CP43" t="s">
        <v>2796</v>
      </c>
      <c r="CQ43" t="s">
        <v>2797</v>
      </c>
      <c r="CR43" t="s">
        <v>2360</v>
      </c>
      <c r="CS43" t="b">
        <v>1</v>
      </c>
      <c r="CU43" s="118" t="s">
        <v>2505</v>
      </c>
      <c r="CV43" s="118" t="s">
        <v>282</v>
      </c>
      <c r="CW43" s="111" t="s">
        <v>2270</v>
      </c>
      <c r="CX43" s="111" t="s">
        <v>2301</v>
      </c>
      <c r="DC43" s="111" t="s">
        <v>2798</v>
      </c>
      <c r="DD43" s="111" t="s">
        <v>2304</v>
      </c>
      <c r="DE43" s="111" t="s">
        <v>133</v>
      </c>
      <c r="DF43" s="111" t="s">
        <v>2776</v>
      </c>
      <c r="DG43" s="111" t="s">
        <v>2287</v>
      </c>
      <c r="DH43" s="111" t="str">
        <f t="shared" si="3"/>
        <v>https://ddb-dev.arup.com/api/parameters/7eb3a35b-c9ee-4167-b6dd-0abe82975ab6/revisions</v>
      </c>
      <c r="DI43" s="111" t="s">
        <v>2273</v>
      </c>
      <c r="DJ43" s="111" t="s">
        <v>2274</v>
      </c>
      <c r="DK43" s="111" t="s">
        <v>134</v>
      </c>
    </row>
    <row r="44" spans="1:115" x14ac:dyDescent="0.25">
      <c r="A44" t="s">
        <v>376</v>
      </c>
      <c r="B44" t="s">
        <v>377</v>
      </c>
      <c r="C44" t="s">
        <v>99</v>
      </c>
      <c r="D44" t="b">
        <v>1</v>
      </c>
      <c r="H44" t="s">
        <v>2481</v>
      </c>
      <c r="I44" t="s">
        <v>484</v>
      </c>
      <c r="J44" t="b">
        <v>1</v>
      </c>
      <c r="L44" t="s">
        <v>2799</v>
      </c>
      <c r="M44" t="s">
        <v>2800</v>
      </c>
      <c r="O44" s="111" t="s">
        <v>2801</v>
      </c>
      <c r="P44" s="111" t="str">
        <f>parameters!D43</f>
        <v>991ba167-7b32-4c1e-8f14-cf7b16c92446</v>
      </c>
      <c r="Q44" s="111" t="str">
        <f>parameters!H43</f>
        <v>461dc0d0-9aef-4f5a-b5d6-876104c144ba</v>
      </c>
      <c r="R44" s="111" t="s">
        <v>2269</v>
      </c>
      <c r="T44" t="s">
        <v>290</v>
      </c>
      <c r="U44" s="111" t="str">
        <f>parameters!H43</f>
        <v>461dc0d0-9aef-4f5a-b5d6-876104c144ba</v>
      </c>
      <c r="V44" s="111" t="s">
        <v>2270</v>
      </c>
      <c r="W44" s="111" t="str">
        <f>parameters!I43</f>
        <v>b8cb0fd1-d554-4a48-b7de-664a0e922833</v>
      </c>
      <c r="X44" s="111" t="s">
        <v>133</v>
      </c>
      <c r="Y44" s="111" t="str">
        <f>assets!$F$3</f>
        <v>10fd8ef4-683e-e911-811a-005056b57459</v>
      </c>
      <c r="Z44" s="111" t="str">
        <f>IF(AND(parameters!AR43="null",parameters!AO43="null"),"null",IF(parameters!AR43="null",parameters!AO43,parameters!AO43&amp;","&amp;parameters!AR43))</f>
        <v>null</v>
      </c>
      <c r="AA44" t="s">
        <v>2271</v>
      </c>
      <c r="AB44" s="111" t="s">
        <v>2272</v>
      </c>
      <c r="AC44" s="111" t="s">
        <v>133</v>
      </c>
      <c r="AD44" s="111" t="s">
        <v>133</v>
      </c>
      <c r="AE44" s="111" t="s">
        <v>2273</v>
      </c>
      <c r="AF44" s="111" t="s">
        <v>2274</v>
      </c>
      <c r="AG44" s="42" t="str">
        <f>parameters!G43</f>
        <v>Project name</v>
      </c>
      <c r="BD44" s="111" t="s">
        <v>2802</v>
      </c>
      <c r="BE44" s="111" t="s">
        <v>2549</v>
      </c>
      <c r="BF44" s="111" t="str">
        <f t="shared" si="0"/>
        <v>4a1fa062-fac1-442d-bbf3-da5783451188</v>
      </c>
      <c r="BG44" s="111" t="s">
        <v>2214</v>
      </c>
      <c r="BH44" s="105" t="s">
        <v>288</v>
      </c>
      <c r="BJ44" s="111" t="s">
        <v>2803</v>
      </c>
      <c r="BK44" s="111" t="s">
        <v>2287</v>
      </c>
      <c r="BL44" s="111" t="str">
        <f>parameters!O43</f>
        <v>1e8b4c35-8808-4168-846e-8791d0c7b633</v>
      </c>
      <c r="BM44" s="111" t="str">
        <f>parameters!P43</f>
        <v>370056e9-6f36-4b3e-8b31-a3b1f9a6223b</v>
      </c>
      <c r="BN44" s="111"/>
      <c r="BO44" s="111"/>
      <c r="BP44" s="111" t="s">
        <v>2288</v>
      </c>
      <c r="BQ44" s="111" t="s">
        <v>2273</v>
      </c>
      <c r="BR44" s="111" t="s">
        <v>2274</v>
      </c>
      <c r="BT44" s="111" t="s">
        <v>2804</v>
      </c>
      <c r="BU44" s="111" t="str">
        <f t="shared" si="1"/>
        <v>5c685d0b-f3f4-483c-b43d-e083fef9d07f</v>
      </c>
      <c r="BV44" s="111" t="str">
        <f t="shared" si="2"/>
        <v>461dc0d0-9aef-4f5a-b5d6-876104c144ba</v>
      </c>
      <c r="BW44" s="111" t="s">
        <v>2216</v>
      </c>
      <c r="CP44" t="s">
        <v>2805</v>
      </c>
      <c r="CQ44" t="s">
        <v>2806</v>
      </c>
      <c r="CR44" t="s">
        <v>2360</v>
      </c>
      <c r="CS44" t="b">
        <v>1</v>
      </c>
      <c r="CU44" s="118" t="s">
        <v>2505</v>
      </c>
      <c r="CV44" s="105" t="s">
        <v>289</v>
      </c>
      <c r="CW44" s="111" t="s">
        <v>2270</v>
      </c>
      <c r="CX44" s="111" t="s">
        <v>2301</v>
      </c>
      <c r="DC44" s="111" t="s">
        <v>2807</v>
      </c>
      <c r="DD44" s="111" t="s">
        <v>2304</v>
      </c>
      <c r="DE44" s="111" t="s">
        <v>133</v>
      </c>
      <c r="DF44" s="111" t="s">
        <v>2785</v>
      </c>
      <c r="DG44" s="111" t="s">
        <v>2287</v>
      </c>
      <c r="DH44" s="111" t="str">
        <f t="shared" si="3"/>
        <v>https://ddb-dev.arup.com/api/parameters/4a1fa062-fac1-442d-bbf3-da5783451188/revisions</v>
      </c>
      <c r="DI44" s="111" t="s">
        <v>2273</v>
      </c>
      <c r="DJ44" s="111" t="s">
        <v>2274</v>
      </c>
      <c r="DK44" s="111" t="s">
        <v>134</v>
      </c>
    </row>
    <row r="45" spans="1:115" x14ac:dyDescent="0.25">
      <c r="A45" t="s">
        <v>378</v>
      </c>
      <c r="B45" t="s">
        <v>379</v>
      </c>
      <c r="C45" t="s">
        <v>99</v>
      </c>
      <c r="D45" t="b">
        <v>1</v>
      </c>
      <c r="H45" t="s">
        <v>2495</v>
      </c>
      <c r="I45" t="s">
        <v>488</v>
      </c>
      <c r="J45" t="b">
        <v>1</v>
      </c>
      <c r="L45" t="s">
        <v>2808</v>
      </c>
      <c r="M45" t="s">
        <v>2809</v>
      </c>
      <c r="CP45" t="s">
        <v>2810</v>
      </c>
      <c r="CQ45" t="s">
        <v>2811</v>
      </c>
      <c r="CR45" t="s">
        <v>2377</v>
      </c>
      <c r="CS45" t="b">
        <v>1</v>
      </c>
      <c r="CU45" s="111" t="s">
        <v>2272</v>
      </c>
      <c r="CV45" s="111" t="s">
        <v>221</v>
      </c>
      <c r="CW45" s="111" t="s">
        <v>2270</v>
      </c>
      <c r="CX45" s="111" t="s">
        <v>2301</v>
      </c>
      <c r="DC45" s="111" t="s">
        <v>2812</v>
      </c>
      <c r="DD45" s="111" t="s">
        <v>2304</v>
      </c>
      <c r="DE45" s="111" t="s">
        <v>133</v>
      </c>
      <c r="DF45" s="111" t="s">
        <v>2794</v>
      </c>
      <c r="DG45" s="111" t="s">
        <v>2287</v>
      </c>
      <c r="DH45" s="111" t="str">
        <f t="shared" si="3"/>
        <v>https://ddb-dev.arup.com/api/parameters/a533bc10-6c75-4590-9c6a-46911b476f63/revisions</v>
      </c>
      <c r="DI45" s="111" t="s">
        <v>2273</v>
      </c>
      <c r="DJ45" s="111" t="s">
        <v>2274</v>
      </c>
      <c r="DK45" s="111" t="s">
        <v>134</v>
      </c>
    </row>
    <row r="46" spans="1:115" x14ac:dyDescent="0.25">
      <c r="A46" t="s">
        <v>380</v>
      </c>
      <c r="B46" t="s">
        <v>381</v>
      </c>
      <c r="C46" t="s">
        <v>99</v>
      </c>
      <c r="D46" t="b">
        <v>1</v>
      </c>
      <c r="H46" t="s">
        <v>2507</v>
      </c>
      <c r="I46" t="s">
        <v>490</v>
      </c>
      <c r="J46" t="b">
        <v>1</v>
      </c>
      <c r="L46" t="s">
        <v>2813</v>
      </c>
      <c r="M46" t="s">
        <v>2814</v>
      </c>
      <c r="CP46" t="s">
        <v>2815</v>
      </c>
      <c r="CQ46" t="s">
        <v>2816</v>
      </c>
      <c r="CR46" t="s">
        <v>2377</v>
      </c>
      <c r="CS46" t="b">
        <v>1</v>
      </c>
      <c r="CU46" s="111" t="s">
        <v>2272</v>
      </c>
      <c r="CV46" s="111" t="s">
        <v>228</v>
      </c>
      <c r="CW46" s="111" t="s">
        <v>2270</v>
      </c>
      <c r="CX46" s="111" t="s">
        <v>2301</v>
      </c>
      <c r="DC46" s="111" t="s">
        <v>2817</v>
      </c>
      <c r="DD46" s="111" t="s">
        <v>2304</v>
      </c>
      <c r="DE46" s="111" t="s">
        <v>133</v>
      </c>
      <c r="DF46" s="111" t="s">
        <v>2803</v>
      </c>
      <c r="DG46" s="111" t="s">
        <v>2287</v>
      </c>
      <c r="DH46" s="111" t="str">
        <f t="shared" si="3"/>
        <v>https://ddb-dev.arup.com/api/parameters/5c685d0b-f3f4-483c-b43d-e083fef9d07f/revisions</v>
      </c>
      <c r="DI46" s="111" t="s">
        <v>2273</v>
      </c>
      <c r="DJ46" s="111" t="s">
        <v>2274</v>
      </c>
      <c r="DK46" s="111" t="s">
        <v>134</v>
      </c>
    </row>
    <row r="47" spans="1:115" x14ac:dyDescent="0.25">
      <c r="A47" t="s">
        <v>382</v>
      </c>
      <c r="B47" t="s">
        <v>383</v>
      </c>
      <c r="C47" t="s">
        <v>99</v>
      </c>
      <c r="D47" t="b">
        <v>1</v>
      </c>
      <c r="H47" t="s">
        <v>2520</v>
      </c>
      <c r="I47" t="s">
        <v>491</v>
      </c>
      <c r="J47" t="b">
        <v>1</v>
      </c>
      <c r="L47" t="s">
        <v>2818</v>
      </c>
      <c r="M47" t="s">
        <v>2819</v>
      </c>
      <c r="CP47" t="s">
        <v>2820</v>
      </c>
      <c r="CQ47" t="s">
        <v>2821</v>
      </c>
      <c r="CR47" t="s">
        <v>2394</v>
      </c>
      <c r="CS47" t="s">
        <v>2395</v>
      </c>
      <c r="CU47" s="111" t="s">
        <v>2272</v>
      </c>
      <c r="CV47" s="111" t="s">
        <v>233</v>
      </c>
      <c r="CW47" s="111" t="s">
        <v>2270</v>
      </c>
      <c r="CX47" s="111" t="s">
        <v>2301</v>
      </c>
    </row>
    <row r="48" spans="1:115" x14ac:dyDescent="0.25">
      <c r="A48" t="s">
        <v>384</v>
      </c>
      <c r="B48" t="s">
        <v>385</v>
      </c>
      <c r="C48" t="s">
        <v>33</v>
      </c>
      <c r="D48" t="b">
        <v>1</v>
      </c>
      <c r="H48" t="s">
        <v>2546</v>
      </c>
      <c r="I48" t="s">
        <v>493</v>
      </c>
      <c r="J48" t="b">
        <v>1</v>
      </c>
      <c r="L48" t="s">
        <v>2822</v>
      </c>
      <c r="M48" t="s">
        <v>83</v>
      </c>
      <c r="CP48" t="s">
        <v>2823</v>
      </c>
      <c r="CQ48" t="s">
        <v>2824</v>
      </c>
      <c r="CR48" t="s">
        <v>2394</v>
      </c>
      <c r="CS48" t="s">
        <v>2395</v>
      </c>
      <c r="CU48" s="111" t="s">
        <v>2272</v>
      </c>
      <c r="CV48" s="111" t="s">
        <v>238</v>
      </c>
      <c r="CW48" s="111" t="s">
        <v>2270</v>
      </c>
      <c r="CX48" s="111" t="s">
        <v>2301</v>
      </c>
    </row>
    <row r="49" spans="1:107" x14ac:dyDescent="0.25">
      <c r="A49" t="s">
        <v>386</v>
      </c>
      <c r="B49" t="s">
        <v>387</v>
      </c>
      <c r="C49" t="s">
        <v>99</v>
      </c>
      <c r="D49" t="b">
        <v>1</v>
      </c>
      <c r="H49" t="s">
        <v>2546</v>
      </c>
      <c r="I49" t="s">
        <v>495</v>
      </c>
      <c r="J49" t="b">
        <v>1</v>
      </c>
      <c r="L49" t="s">
        <v>2312</v>
      </c>
      <c r="M49" t="s">
        <v>2825</v>
      </c>
      <c r="CP49" t="s">
        <v>2826</v>
      </c>
      <c r="CQ49" t="s">
        <v>2827</v>
      </c>
      <c r="CR49" t="s">
        <v>2394</v>
      </c>
      <c r="CS49" t="s">
        <v>2395</v>
      </c>
      <c r="CU49" s="111" t="s">
        <v>2272</v>
      </c>
      <c r="CV49" s="111" t="s">
        <v>242</v>
      </c>
      <c r="CW49" s="111" t="s">
        <v>2270</v>
      </c>
      <c r="CX49" s="111" t="s">
        <v>2301</v>
      </c>
    </row>
    <row r="50" spans="1:107" x14ac:dyDescent="0.25">
      <c r="A50" t="s">
        <v>388</v>
      </c>
      <c r="B50" t="s">
        <v>389</v>
      </c>
      <c r="C50" t="s">
        <v>99</v>
      </c>
      <c r="D50" t="b">
        <v>1</v>
      </c>
      <c r="H50" t="s">
        <v>2267</v>
      </c>
      <c r="I50" t="s">
        <v>499</v>
      </c>
      <c r="J50" t="b">
        <v>1</v>
      </c>
      <c r="L50" t="s">
        <v>2828</v>
      </c>
      <c r="M50" t="s">
        <v>2829</v>
      </c>
      <c r="CP50" t="s">
        <v>240</v>
      </c>
      <c r="CQ50" t="s">
        <v>2830</v>
      </c>
      <c r="CR50" t="s">
        <v>2408</v>
      </c>
      <c r="CS50" t="s">
        <v>2409</v>
      </c>
      <c r="CU50" s="111" t="s">
        <v>2272</v>
      </c>
      <c r="CV50" s="111" t="s">
        <v>244</v>
      </c>
      <c r="CW50" s="111" t="s">
        <v>2270</v>
      </c>
      <c r="CX50" s="111" t="s">
        <v>2301</v>
      </c>
    </row>
    <row r="51" spans="1:107" x14ac:dyDescent="0.25">
      <c r="A51" t="s">
        <v>390</v>
      </c>
      <c r="B51" t="s">
        <v>391</v>
      </c>
      <c r="C51" t="s">
        <v>99</v>
      </c>
      <c r="D51" t="b">
        <v>1</v>
      </c>
      <c r="H51" t="s">
        <v>2267</v>
      </c>
      <c r="I51" t="s">
        <v>501</v>
      </c>
      <c r="J51" t="b">
        <v>1</v>
      </c>
      <c r="L51" t="s">
        <v>2831</v>
      </c>
      <c r="M51" t="s">
        <v>2832</v>
      </c>
      <c r="BD51" s="1"/>
      <c r="CP51" t="s">
        <v>226</v>
      </c>
      <c r="CQ51" t="s">
        <v>2833</v>
      </c>
      <c r="CR51" t="s">
        <v>2408</v>
      </c>
      <c r="CS51" t="s">
        <v>2409</v>
      </c>
      <c r="CU51" s="111" t="s">
        <v>2272</v>
      </c>
      <c r="CV51" s="111" t="s">
        <v>247</v>
      </c>
      <c r="CW51" s="111" t="s">
        <v>2270</v>
      </c>
      <c r="CX51" s="111" t="s">
        <v>2301</v>
      </c>
    </row>
    <row r="52" spans="1:107" x14ac:dyDescent="0.25">
      <c r="A52" t="s">
        <v>392</v>
      </c>
      <c r="B52" t="s">
        <v>393</v>
      </c>
      <c r="C52" t="s">
        <v>37</v>
      </c>
      <c r="D52" t="b">
        <v>1</v>
      </c>
      <c r="H52" t="s">
        <v>2469</v>
      </c>
      <c r="I52" t="s">
        <v>503</v>
      </c>
      <c r="J52" t="b">
        <v>1</v>
      </c>
      <c r="L52" t="s">
        <v>2834</v>
      </c>
      <c r="M52" t="s">
        <v>2835</v>
      </c>
      <c r="CP52" t="s">
        <v>133</v>
      </c>
      <c r="CQ52" t="s">
        <v>133</v>
      </c>
      <c r="CR52" t="s">
        <v>133</v>
      </c>
      <c r="CU52" s="111" t="s">
        <v>2272</v>
      </c>
      <c r="CV52" s="111" t="s">
        <v>249</v>
      </c>
      <c r="CW52" s="111" t="s">
        <v>2270</v>
      </c>
      <c r="CX52" s="111" t="s">
        <v>2301</v>
      </c>
    </row>
    <row r="53" spans="1:107" x14ac:dyDescent="0.25">
      <c r="A53" t="s">
        <v>394</v>
      </c>
      <c r="B53" t="s">
        <v>395</v>
      </c>
      <c r="C53" t="s">
        <v>50</v>
      </c>
      <c r="D53" t="b">
        <v>1</v>
      </c>
      <c r="H53" t="s">
        <v>2469</v>
      </c>
      <c r="I53" t="s">
        <v>505</v>
      </c>
      <c r="J53" t="b">
        <v>1</v>
      </c>
      <c r="L53" t="s">
        <v>2836</v>
      </c>
      <c r="M53" t="s">
        <v>2837</v>
      </c>
      <c r="CP53" s="111" t="s">
        <v>2272</v>
      </c>
      <c r="CQ53" s="111" t="s">
        <v>2838</v>
      </c>
      <c r="CR53" t="s">
        <v>2322</v>
      </c>
      <c r="CS53" s="111" t="b">
        <v>1</v>
      </c>
      <c r="CU53" s="111" t="s">
        <v>2272</v>
      </c>
      <c r="CV53" s="111" t="s">
        <v>251</v>
      </c>
      <c r="CW53" s="111" t="s">
        <v>2270</v>
      </c>
      <c r="CX53" s="111" t="s">
        <v>2301</v>
      </c>
    </row>
    <row r="54" spans="1:107" x14ac:dyDescent="0.25">
      <c r="A54" t="s">
        <v>396</v>
      </c>
      <c r="B54" t="s">
        <v>397</v>
      </c>
      <c r="C54" t="s">
        <v>50</v>
      </c>
      <c r="D54" t="b">
        <v>1</v>
      </c>
      <c r="H54" t="s">
        <v>2469</v>
      </c>
      <c r="I54" t="s">
        <v>507</v>
      </c>
      <c r="J54" t="b">
        <v>1</v>
      </c>
      <c r="L54" t="s">
        <v>2839</v>
      </c>
      <c r="M54" t="s">
        <v>2840</v>
      </c>
      <c r="CU54" s="111" t="s">
        <v>2272</v>
      </c>
      <c r="CV54" s="111" t="s">
        <v>253</v>
      </c>
      <c r="CW54" s="111" t="s">
        <v>2270</v>
      </c>
      <c r="CX54" s="111" t="s">
        <v>2301</v>
      </c>
      <c r="DC54" s="1"/>
    </row>
    <row r="55" spans="1:107" x14ac:dyDescent="0.25">
      <c r="A55" t="s">
        <v>398</v>
      </c>
      <c r="B55" t="s">
        <v>399</v>
      </c>
      <c r="C55" t="s">
        <v>50</v>
      </c>
      <c r="D55" t="b">
        <v>1</v>
      </c>
      <c r="H55" t="s">
        <v>2533</v>
      </c>
      <c r="I55" t="s">
        <v>509</v>
      </c>
      <c r="J55" t="b">
        <v>1</v>
      </c>
      <c r="L55" t="s">
        <v>2841</v>
      </c>
      <c r="M55" t="s">
        <v>2842</v>
      </c>
      <c r="CU55" s="111" t="s">
        <v>2272</v>
      </c>
      <c r="CV55" s="111" t="s">
        <v>254</v>
      </c>
      <c r="CW55" s="111" t="s">
        <v>2270</v>
      </c>
      <c r="CX55" s="111" t="s">
        <v>2301</v>
      </c>
    </row>
    <row r="56" spans="1:107" x14ac:dyDescent="0.25">
      <c r="A56" t="s">
        <v>400</v>
      </c>
      <c r="B56" t="s">
        <v>401</v>
      </c>
      <c r="C56" t="s">
        <v>50</v>
      </c>
      <c r="D56" t="b">
        <v>1</v>
      </c>
      <c r="H56" t="s">
        <v>2546</v>
      </c>
      <c r="I56" t="s">
        <v>517</v>
      </c>
      <c r="J56" t="b">
        <v>1</v>
      </c>
      <c r="L56" t="s">
        <v>2843</v>
      </c>
      <c r="M56" t="s">
        <v>2844</v>
      </c>
      <c r="AW56" s="1"/>
      <c r="CU56" s="111" t="s">
        <v>2272</v>
      </c>
      <c r="CV56" s="111" t="s">
        <v>255</v>
      </c>
      <c r="CW56" s="111" t="s">
        <v>2270</v>
      </c>
      <c r="CX56" s="111" t="s">
        <v>2301</v>
      </c>
    </row>
    <row r="57" spans="1:107" x14ac:dyDescent="0.25">
      <c r="A57" t="s">
        <v>402</v>
      </c>
      <c r="B57" t="s">
        <v>403</v>
      </c>
      <c r="C57" t="s">
        <v>50</v>
      </c>
      <c r="D57" t="b">
        <v>1</v>
      </c>
      <c r="H57" t="s">
        <v>2546</v>
      </c>
      <c r="I57" t="s">
        <v>519</v>
      </c>
      <c r="J57" t="b">
        <v>1</v>
      </c>
      <c r="L57" t="s">
        <v>2845</v>
      </c>
      <c r="M57" t="s">
        <v>2846</v>
      </c>
      <c r="CU57" s="111" t="s">
        <v>2272</v>
      </c>
      <c r="CV57" s="111" t="s">
        <v>256</v>
      </c>
      <c r="CW57" s="111" t="s">
        <v>2270</v>
      </c>
      <c r="CX57" s="111" t="s">
        <v>2301</v>
      </c>
    </row>
    <row r="58" spans="1:107" x14ac:dyDescent="0.25">
      <c r="A58" t="s">
        <v>404</v>
      </c>
      <c r="B58" t="s">
        <v>405</v>
      </c>
      <c r="C58" t="s">
        <v>50</v>
      </c>
      <c r="D58" t="b">
        <v>1</v>
      </c>
      <c r="H58" t="s">
        <v>2546</v>
      </c>
      <c r="I58" t="s">
        <v>521</v>
      </c>
      <c r="J58" t="b">
        <v>1</v>
      </c>
      <c r="L58" t="s">
        <v>2847</v>
      </c>
      <c r="M58" t="s">
        <v>2848</v>
      </c>
      <c r="CU58" s="111" t="s">
        <v>2272</v>
      </c>
      <c r="CV58" s="111" t="s">
        <v>257</v>
      </c>
      <c r="CW58" s="111" t="s">
        <v>2270</v>
      </c>
      <c r="CX58" s="111" t="s">
        <v>2301</v>
      </c>
    </row>
    <row r="59" spans="1:107" x14ac:dyDescent="0.25">
      <c r="A59" t="s">
        <v>406</v>
      </c>
      <c r="B59" t="s">
        <v>407</v>
      </c>
      <c r="C59" t="s">
        <v>33</v>
      </c>
      <c r="D59" t="b">
        <v>1</v>
      </c>
      <c r="H59" t="s">
        <v>2546</v>
      </c>
      <c r="I59" t="s">
        <v>523</v>
      </c>
      <c r="J59" t="b">
        <v>1</v>
      </c>
      <c r="L59" t="s">
        <v>2849</v>
      </c>
      <c r="M59" t="s">
        <v>2850</v>
      </c>
      <c r="CU59" s="111" t="s">
        <v>2272</v>
      </c>
      <c r="CV59" s="111" t="s">
        <v>258</v>
      </c>
      <c r="CW59" s="111" t="s">
        <v>2270</v>
      </c>
      <c r="CX59" s="111" t="s">
        <v>2301</v>
      </c>
    </row>
    <row r="60" spans="1:107" x14ac:dyDescent="0.25">
      <c r="A60" t="s">
        <v>408</v>
      </c>
      <c r="B60" t="s">
        <v>409</v>
      </c>
      <c r="C60" t="s">
        <v>33</v>
      </c>
      <c r="D60" t="b">
        <v>1</v>
      </c>
      <c r="H60" t="s">
        <v>2546</v>
      </c>
      <c r="I60" t="s">
        <v>525</v>
      </c>
      <c r="J60" t="b">
        <v>1</v>
      </c>
      <c r="L60" t="s">
        <v>2851</v>
      </c>
      <c r="M60" t="s">
        <v>2852</v>
      </c>
      <c r="CU60" s="111" t="s">
        <v>2272</v>
      </c>
      <c r="CV60" s="111" t="s">
        <v>259</v>
      </c>
      <c r="CW60" s="111" t="s">
        <v>2270</v>
      </c>
      <c r="CX60" s="111" t="s">
        <v>2301</v>
      </c>
    </row>
    <row r="61" spans="1:107" x14ac:dyDescent="0.25">
      <c r="A61" t="s">
        <v>410</v>
      </c>
      <c r="B61" t="s">
        <v>411</v>
      </c>
      <c r="C61" t="s">
        <v>37</v>
      </c>
      <c r="D61" t="b">
        <v>1</v>
      </c>
      <c r="H61" t="s">
        <v>2546</v>
      </c>
      <c r="I61" t="s">
        <v>527</v>
      </c>
      <c r="J61" t="b">
        <v>1</v>
      </c>
      <c r="L61" t="s">
        <v>2853</v>
      </c>
      <c r="M61" t="s">
        <v>2854</v>
      </c>
      <c r="CU61" s="111" t="s">
        <v>2272</v>
      </c>
      <c r="CV61" s="111" t="s">
        <v>260</v>
      </c>
      <c r="CW61" s="111" t="s">
        <v>2270</v>
      </c>
      <c r="CX61" s="111" t="s">
        <v>2301</v>
      </c>
    </row>
    <row r="62" spans="1:107" x14ac:dyDescent="0.25">
      <c r="A62" t="s">
        <v>412</v>
      </c>
      <c r="B62" t="s">
        <v>413</v>
      </c>
      <c r="C62" t="s">
        <v>33</v>
      </c>
      <c r="D62" t="b">
        <v>1</v>
      </c>
      <c r="H62" t="s">
        <v>2569</v>
      </c>
      <c r="I62" t="s">
        <v>529</v>
      </c>
      <c r="J62" t="b">
        <v>1</v>
      </c>
      <c r="L62" t="s">
        <v>2855</v>
      </c>
      <c r="M62" t="s">
        <v>2856</v>
      </c>
      <c r="CU62" s="111" t="s">
        <v>2272</v>
      </c>
      <c r="CV62" s="111" t="s">
        <v>262</v>
      </c>
      <c r="CW62" s="111" t="s">
        <v>2270</v>
      </c>
      <c r="CX62" s="111" t="s">
        <v>2301</v>
      </c>
    </row>
    <row r="63" spans="1:107" x14ac:dyDescent="0.25">
      <c r="A63" t="s">
        <v>414</v>
      </c>
      <c r="B63" t="s">
        <v>415</v>
      </c>
      <c r="C63" t="s">
        <v>33</v>
      </c>
      <c r="D63" t="b">
        <v>1</v>
      </c>
      <c r="H63" t="s">
        <v>2580</v>
      </c>
      <c r="I63" t="s">
        <v>531</v>
      </c>
      <c r="J63" t="b">
        <v>1</v>
      </c>
      <c r="L63" t="s">
        <v>2857</v>
      </c>
      <c r="M63" t="s">
        <v>2858</v>
      </c>
      <c r="CU63" s="111" t="s">
        <v>2272</v>
      </c>
      <c r="CV63" s="111" t="s">
        <v>264</v>
      </c>
      <c r="CW63" s="111" t="s">
        <v>2270</v>
      </c>
      <c r="CX63" s="111" t="s">
        <v>2301</v>
      </c>
    </row>
    <row r="64" spans="1:107" x14ac:dyDescent="0.25">
      <c r="A64" t="s">
        <v>416</v>
      </c>
      <c r="B64" t="s">
        <v>417</v>
      </c>
      <c r="C64" t="s">
        <v>33</v>
      </c>
      <c r="D64" t="b">
        <v>1</v>
      </c>
      <c r="H64" t="s">
        <v>2569</v>
      </c>
      <c r="I64" t="s">
        <v>533</v>
      </c>
      <c r="J64" t="b">
        <v>1</v>
      </c>
      <c r="L64" t="s">
        <v>2859</v>
      </c>
      <c r="M64" t="s">
        <v>2860</v>
      </c>
      <c r="CU64" s="111" t="s">
        <v>2272</v>
      </c>
      <c r="CV64" s="111" t="s">
        <v>265</v>
      </c>
      <c r="CW64" s="111" t="s">
        <v>2270</v>
      </c>
      <c r="CX64" s="111" t="s">
        <v>2301</v>
      </c>
    </row>
    <row r="65" spans="1:107" x14ac:dyDescent="0.25">
      <c r="A65" t="s">
        <v>418</v>
      </c>
      <c r="B65" t="s">
        <v>419</v>
      </c>
      <c r="C65" t="s">
        <v>33</v>
      </c>
      <c r="D65" t="b">
        <v>1</v>
      </c>
      <c r="H65" t="s">
        <v>2580</v>
      </c>
      <c r="I65" t="s">
        <v>535</v>
      </c>
      <c r="J65" t="b">
        <v>1</v>
      </c>
      <c r="L65" t="s">
        <v>2861</v>
      </c>
      <c r="M65" t="s">
        <v>2862</v>
      </c>
      <c r="CU65" s="111" t="s">
        <v>2272</v>
      </c>
      <c r="CV65" s="111" t="s">
        <v>266</v>
      </c>
      <c r="CW65" s="111" t="s">
        <v>2270</v>
      </c>
      <c r="CX65" s="111" t="s">
        <v>2301</v>
      </c>
    </row>
    <row r="66" spans="1:107" x14ac:dyDescent="0.25">
      <c r="A66" t="s">
        <v>420</v>
      </c>
      <c r="B66" t="s">
        <v>421</v>
      </c>
      <c r="C66" t="s">
        <v>33</v>
      </c>
      <c r="D66" t="b">
        <v>1</v>
      </c>
      <c r="H66" t="s">
        <v>2591</v>
      </c>
      <c r="I66" t="s">
        <v>537</v>
      </c>
      <c r="J66" t="b">
        <v>1</v>
      </c>
      <c r="L66" t="s">
        <v>2863</v>
      </c>
      <c r="M66" t="s">
        <v>2864</v>
      </c>
      <c r="CU66" s="111" t="s">
        <v>2272</v>
      </c>
      <c r="CV66" s="111" t="s">
        <v>267</v>
      </c>
      <c r="CW66" s="111" t="s">
        <v>2270</v>
      </c>
      <c r="CX66" s="111" t="s">
        <v>2301</v>
      </c>
    </row>
    <row r="67" spans="1:107" x14ac:dyDescent="0.25">
      <c r="A67" t="s">
        <v>422</v>
      </c>
      <c r="B67" t="s">
        <v>423</v>
      </c>
      <c r="C67" t="s">
        <v>33</v>
      </c>
      <c r="D67" t="b">
        <v>1</v>
      </c>
      <c r="H67" t="s">
        <v>2604</v>
      </c>
      <c r="I67" t="s">
        <v>539</v>
      </c>
      <c r="J67" t="b">
        <v>1</v>
      </c>
      <c r="L67" t="s">
        <v>2865</v>
      </c>
      <c r="M67" t="s">
        <v>2866</v>
      </c>
      <c r="CU67" s="111" t="s">
        <v>2272</v>
      </c>
      <c r="CV67" s="111" t="s">
        <v>269</v>
      </c>
      <c r="CW67" s="111" t="s">
        <v>2270</v>
      </c>
      <c r="CX67" s="111" t="s">
        <v>2301</v>
      </c>
    </row>
    <row r="68" spans="1:107" x14ac:dyDescent="0.25">
      <c r="A68" t="s">
        <v>424</v>
      </c>
      <c r="B68" t="s">
        <v>425</v>
      </c>
      <c r="C68" t="s">
        <v>33</v>
      </c>
      <c r="D68" t="b">
        <v>1</v>
      </c>
      <c r="H68" t="s">
        <v>2267</v>
      </c>
      <c r="I68" t="s">
        <v>545</v>
      </c>
      <c r="J68" t="b">
        <v>1</v>
      </c>
      <c r="L68" t="s">
        <v>2867</v>
      </c>
      <c r="M68" t="s">
        <v>2868</v>
      </c>
      <c r="CU68" s="111" t="s">
        <v>2272</v>
      </c>
      <c r="CV68" s="111" t="s">
        <v>270</v>
      </c>
      <c r="CW68" s="111" t="s">
        <v>2270</v>
      </c>
      <c r="CX68" s="111" t="s">
        <v>2301</v>
      </c>
    </row>
    <row r="69" spans="1:107" x14ac:dyDescent="0.25">
      <c r="A69" t="s">
        <v>426</v>
      </c>
      <c r="B69" t="s">
        <v>427</v>
      </c>
      <c r="C69" t="s">
        <v>33</v>
      </c>
      <c r="D69" t="b">
        <v>1</v>
      </c>
      <c r="H69" t="s">
        <v>2267</v>
      </c>
      <c r="I69" t="s">
        <v>547</v>
      </c>
      <c r="J69" t="b">
        <v>1</v>
      </c>
      <c r="L69" t="s">
        <v>2869</v>
      </c>
      <c r="M69" t="s">
        <v>2870</v>
      </c>
      <c r="CU69" s="111" t="s">
        <v>2272</v>
      </c>
      <c r="CV69" s="111" t="s">
        <v>272</v>
      </c>
      <c r="CW69" s="111" t="s">
        <v>2270</v>
      </c>
      <c r="CX69" s="111" t="s">
        <v>2301</v>
      </c>
    </row>
    <row r="70" spans="1:107" x14ac:dyDescent="0.25">
      <c r="A70" t="s">
        <v>428</v>
      </c>
      <c r="B70" t="s">
        <v>429</v>
      </c>
      <c r="C70" t="s">
        <v>37</v>
      </c>
      <c r="D70" t="b">
        <v>1</v>
      </c>
      <c r="H70" t="s">
        <v>2267</v>
      </c>
      <c r="I70" t="s">
        <v>549</v>
      </c>
      <c r="J70" t="b">
        <v>1</v>
      </c>
      <c r="L70" t="s">
        <v>2871</v>
      </c>
      <c r="M70" t="s">
        <v>2872</v>
      </c>
      <c r="CU70" s="111" t="s">
        <v>2272</v>
      </c>
      <c r="CV70" s="111" t="s">
        <v>273</v>
      </c>
      <c r="CW70" s="111" t="s">
        <v>2270</v>
      </c>
      <c r="CX70" s="111" t="s">
        <v>2301</v>
      </c>
    </row>
    <row r="71" spans="1:107" x14ac:dyDescent="0.25">
      <c r="A71" t="s">
        <v>430</v>
      </c>
      <c r="B71" t="s">
        <v>431</v>
      </c>
      <c r="C71" t="s">
        <v>33</v>
      </c>
      <c r="D71" t="b">
        <v>1</v>
      </c>
      <c r="H71" t="s">
        <v>2277</v>
      </c>
      <c r="I71" t="s">
        <v>294</v>
      </c>
      <c r="J71" t="b">
        <v>1</v>
      </c>
      <c r="L71" t="s">
        <v>2873</v>
      </c>
      <c r="M71" t="s">
        <v>2874</v>
      </c>
      <c r="CU71" s="111" t="s">
        <v>2272</v>
      </c>
      <c r="CV71" s="111" t="s">
        <v>274</v>
      </c>
      <c r="CW71" s="111" t="s">
        <v>2270</v>
      </c>
      <c r="CX71" s="111" t="s">
        <v>2301</v>
      </c>
    </row>
    <row r="72" spans="1:107" x14ac:dyDescent="0.25">
      <c r="A72" t="s">
        <v>432</v>
      </c>
      <c r="B72" t="s">
        <v>433</v>
      </c>
      <c r="C72" t="s">
        <v>33</v>
      </c>
      <c r="D72" t="b">
        <v>1</v>
      </c>
      <c r="H72" t="s">
        <v>2277</v>
      </c>
      <c r="I72" t="s">
        <v>296</v>
      </c>
      <c r="J72" t="b">
        <v>1</v>
      </c>
      <c r="L72" t="s">
        <v>2875</v>
      </c>
      <c r="M72" t="s">
        <v>2876</v>
      </c>
      <c r="CU72" s="111" t="s">
        <v>2272</v>
      </c>
      <c r="CV72" s="111" t="s">
        <v>275</v>
      </c>
      <c r="CW72" s="111" t="s">
        <v>2270</v>
      </c>
      <c r="CX72" s="111" t="s">
        <v>2301</v>
      </c>
    </row>
    <row r="73" spans="1:107" x14ac:dyDescent="0.25">
      <c r="A73" t="s">
        <v>434</v>
      </c>
      <c r="B73" t="s">
        <v>435</v>
      </c>
      <c r="C73" t="s">
        <v>33</v>
      </c>
      <c r="D73" t="b">
        <v>1</v>
      </c>
      <c r="H73" t="s">
        <v>2277</v>
      </c>
      <c r="I73" t="s">
        <v>298</v>
      </c>
      <c r="J73" t="b">
        <v>1</v>
      </c>
      <c r="L73" t="s">
        <v>2877</v>
      </c>
      <c r="M73" t="s">
        <v>2878</v>
      </c>
      <c r="CU73" s="111" t="s">
        <v>2272</v>
      </c>
      <c r="CV73" s="111" t="s">
        <v>276</v>
      </c>
      <c r="CW73" s="111" t="s">
        <v>2270</v>
      </c>
      <c r="CX73" s="111" t="s">
        <v>2301</v>
      </c>
    </row>
    <row r="74" spans="1:107" x14ac:dyDescent="0.25">
      <c r="A74" t="s">
        <v>436</v>
      </c>
      <c r="B74" t="s">
        <v>437</v>
      </c>
      <c r="C74" t="s">
        <v>33</v>
      </c>
      <c r="D74" t="b">
        <v>1</v>
      </c>
      <c r="H74" t="s">
        <v>2277</v>
      </c>
      <c r="I74" t="s">
        <v>300</v>
      </c>
      <c r="J74" t="b">
        <v>1</v>
      </c>
      <c r="L74" t="s">
        <v>2879</v>
      </c>
      <c r="M74" t="s">
        <v>2880</v>
      </c>
      <c r="CU74" s="111" t="s">
        <v>2272</v>
      </c>
      <c r="CV74" s="111" t="s">
        <v>277</v>
      </c>
      <c r="CW74" s="111" t="s">
        <v>2270</v>
      </c>
      <c r="CX74" s="111" t="s">
        <v>2301</v>
      </c>
    </row>
    <row r="75" spans="1:107" x14ac:dyDescent="0.25">
      <c r="A75" t="s">
        <v>438</v>
      </c>
      <c r="B75" t="s">
        <v>439</v>
      </c>
      <c r="C75" t="s">
        <v>33</v>
      </c>
      <c r="D75" t="b">
        <v>1</v>
      </c>
      <c r="H75" t="s">
        <v>2277</v>
      </c>
      <c r="I75" t="s">
        <v>301</v>
      </c>
      <c r="J75" t="b">
        <v>1</v>
      </c>
      <c r="L75" t="s">
        <v>2881</v>
      </c>
      <c r="M75" t="s">
        <v>2882</v>
      </c>
      <c r="AI75" s="1"/>
      <c r="CU75" s="111" t="s">
        <v>2272</v>
      </c>
      <c r="CV75" s="111" t="s">
        <v>278</v>
      </c>
      <c r="CW75" s="111" t="s">
        <v>2270</v>
      </c>
      <c r="CX75" s="111" t="s">
        <v>2301</v>
      </c>
      <c r="DC75" s="1"/>
    </row>
    <row r="76" spans="1:107" x14ac:dyDescent="0.25">
      <c r="A76" t="s">
        <v>440</v>
      </c>
      <c r="B76" t="s">
        <v>441</v>
      </c>
      <c r="C76" t="s">
        <v>37</v>
      </c>
      <c r="D76" t="b">
        <v>1</v>
      </c>
      <c r="H76" t="s">
        <v>2277</v>
      </c>
      <c r="I76" t="s">
        <v>303</v>
      </c>
      <c r="J76" t="b">
        <v>1</v>
      </c>
      <c r="L76" t="s">
        <v>2883</v>
      </c>
      <c r="M76" t="s">
        <v>2884</v>
      </c>
      <c r="CU76" s="111" t="s">
        <v>2272</v>
      </c>
      <c r="CV76" s="111" t="s">
        <v>279</v>
      </c>
      <c r="CW76" s="111" t="s">
        <v>2270</v>
      </c>
      <c r="CX76" s="111" t="s">
        <v>2301</v>
      </c>
    </row>
    <row r="77" spans="1:107" x14ac:dyDescent="0.25">
      <c r="A77" t="s">
        <v>442</v>
      </c>
      <c r="B77" t="s">
        <v>443</v>
      </c>
      <c r="C77" t="s">
        <v>33</v>
      </c>
      <c r="D77" t="b">
        <v>1</v>
      </c>
      <c r="H77" t="s">
        <v>2277</v>
      </c>
      <c r="I77" t="s">
        <v>306</v>
      </c>
      <c r="J77" t="b">
        <v>1</v>
      </c>
      <c r="L77" t="s">
        <v>2885</v>
      </c>
      <c r="M77" t="s">
        <v>2886</v>
      </c>
      <c r="CU77" s="111" t="s">
        <v>2272</v>
      </c>
      <c r="CV77" s="111" t="s">
        <v>280</v>
      </c>
      <c r="CW77" s="111" t="s">
        <v>2270</v>
      </c>
      <c r="CX77" s="111" t="s">
        <v>2301</v>
      </c>
    </row>
    <row r="78" spans="1:107" x14ac:dyDescent="0.25">
      <c r="A78" t="s">
        <v>444</v>
      </c>
      <c r="B78" t="s">
        <v>445</v>
      </c>
      <c r="C78" t="s">
        <v>33</v>
      </c>
      <c r="D78" t="b">
        <v>1</v>
      </c>
      <c r="H78" t="s">
        <v>2277</v>
      </c>
      <c r="I78" t="s">
        <v>308</v>
      </c>
      <c r="J78" t="b">
        <v>1</v>
      </c>
      <c r="L78" t="s">
        <v>2887</v>
      </c>
      <c r="M78" t="s">
        <v>91</v>
      </c>
      <c r="CU78" s="111" t="s">
        <v>2272</v>
      </c>
      <c r="CV78" s="111" t="s">
        <v>282</v>
      </c>
      <c r="CW78" s="111" t="s">
        <v>2270</v>
      </c>
      <c r="CX78" s="111" t="s">
        <v>2301</v>
      </c>
    </row>
    <row r="79" spans="1:107" x14ac:dyDescent="0.25">
      <c r="A79" t="s">
        <v>446</v>
      </c>
      <c r="B79" t="s">
        <v>447</v>
      </c>
      <c r="C79" t="s">
        <v>33</v>
      </c>
      <c r="D79" t="b">
        <v>1</v>
      </c>
      <c r="H79" t="s">
        <v>2277</v>
      </c>
      <c r="I79" t="s">
        <v>310</v>
      </c>
      <c r="J79" t="b">
        <v>1</v>
      </c>
      <c r="L79" t="s">
        <v>2888</v>
      </c>
      <c r="M79" t="s">
        <v>2889</v>
      </c>
      <c r="CU79" s="111" t="s">
        <v>2272</v>
      </c>
      <c r="CV79" s="111" t="s">
        <v>283</v>
      </c>
      <c r="CW79" s="111" t="s">
        <v>2270</v>
      </c>
      <c r="CX79" s="111" t="s">
        <v>2301</v>
      </c>
    </row>
    <row r="80" spans="1:107" x14ac:dyDescent="0.25">
      <c r="A80" t="s">
        <v>448</v>
      </c>
      <c r="B80" t="s">
        <v>449</v>
      </c>
      <c r="C80" t="s">
        <v>33</v>
      </c>
      <c r="D80" t="b">
        <v>1</v>
      </c>
      <c r="H80" t="s">
        <v>2277</v>
      </c>
      <c r="I80" t="s">
        <v>312</v>
      </c>
      <c r="J80" t="b">
        <v>1</v>
      </c>
      <c r="L80" t="s">
        <v>2890</v>
      </c>
      <c r="M80" t="s">
        <v>2891</v>
      </c>
      <c r="CU80" s="111" t="s">
        <v>2272</v>
      </c>
      <c r="CV80" s="111" t="s">
        <v>284</v>
      </c>
      <c r="CW80" s="111" t="s">
        <v>2270</v>
      </c>
      <c r="CX80" s="111" t="s">
        <v>2301</v>
      </c>
    </row>
    <row r="81" spans="1:102" x14ac:dyDescent="0.25">
      <c r="A81" t="s">
        <v>450</v>
      </c>
      <c r="B81" t="s">
        <v>451</v>
      </c>
      <c r="C81" t="s">
        <v>33</v>
      </c>
      <c r="D81" t="b">
        <v>1</v>
      </c>
      <c r="H81" t="s">
        <v>2277</v>
      </c>
      <c r="I81" t="s">
        <v>314</v>
      </c>
      <c r="J81" t="b">
        <v>1</v>
      </c>
      <c r="L81" t="s">
        <v>2892</v>
      </c>
      <c r="M81" t="s">
        <v>2893</v>
      </c>
      <c r="CU81" s="111" t="s">
        <v>2272</v>
      </c>
      <c r="CV81" s="111" t="s">
        <v>285</v>
      </c>
      <c r="CW81" s="111" t="s">
        <v>2270</v>
      </c>
      <c r="CX81" s="111" t="s">
        <v>2301</v>
      </c>
    </row>
    <row r="82" spans="1:102" x14ac:dyDescent="0.25">
      <c r="A82" t="s">
        <v>452</v>
      </c>
      <c r="B82" t="s">
        <v>453</v>
      </c>
      <c r="C82" t="s">
        <v>33</v>
      </c>
      <c r="D82" t="b">
        <v>1</v>
      </c>
      <c r="H82" t="s">
        <v>2277</v>
      </c>
      <c r="I82" t="s">
        <v>316</v>
      </c>
      <c r="J82" t="b">
        <v>1</v>
      </c>
      <c r="L82" t="s">
        <v>2894</v>
      </c>
      <c r="M82" t="s">
        <v>2895</v>
      </c>
      <c r="CU82" s="111" t="s">
        <v>2272</v>
      </c>
      <c r="CV82" s="111" t="s">
        <v>286</v>
      </c>
      <c r="CW82" s="111" t="s">
        <v>2270</v>
      </c>
      <c r="CX82" s="111" t="s">
        <v>2301</v>
      </c>
    </row>
    <row r="83" spans="1:102" x14ac:dyDescent="0.25">
      <c r="A83" t="s">
        <v>454</v>
      </c>
      <c r="B83" t="s">
        <v>455</v>
      </c>
      <c r="C83" t="s">
        <v>33</v>
      </c>
      <c r="D83" t="b">
        <v>1</v>
      </c>
      <c r="H83" t="s">
        <v>2277</v>
      </c>
      <c r="I83" t="s">
        <v>318</v>
      </c>
      <c r="J83" t="b">
        <v>1</v>
      </c>
      <c r="L83" t="s">
        <v>2896</v>
      </c>
      <c r="M83" t="s">
        <v>2897</v>
      </c>
      <c r="CU83" s="111" t="s">
        <v>2272</v>
      </c>
      <c r="CV83" s="111" t="s">
        <v>287</v>
      </c>
      <c r="CW83" s="111" t="s">
        <v>2270</v>
      </c>
      <c r="CX83" s="111" t="s">
        <v>2301</v>
      </c>
    </row>
    <row r="84" spans="1:102" x14ac:dyDescent="0.25">
      <c r="A84" t="s">
        <v>456</v>
      </c>
      <c r="B84" t="s">
        <v>457</v>
      </c>
      <c r="C84" t="s">
        <v>33</v>
      </c>
      <c r="D84" t="b">
        <v>1</v>
      </c>
      <c r="H84" t="s">
        <v>2277</v>
      </c>
      <c r="I84" t="s">
        <v>320</v>
      </c>
      <c r="J84" t="b">
        <v>1</v>
      </c>
      <c r="L84" t="s">
        <v>2898</v>
      </c>
      <c r="M84" t="s">
        <v>51</v>
      </c>
      <c r="CU84" s="111" t="s">
        <v>2272</v>
      </c>
      <c r="CV84" s="111" t="s">
        <v>288</v>
      </c>
      <c r="CW84" s="111" t="s">
        <v>2270</v>
      </c>
      <c r="CX84" s="111" t="s">
        <v>2301</v>
      </c>
    </row>
    <row r="85" spans="1:102" x14ac:dyDescent="0.25">
      <c r="A85" t="s">
        <v>458</v>
      </c>
      <c r="B85" t="s">
        <v>459</v>
      </c>
      <c r="C85" t="s">
        <v>33</v>
      </c>
      <c r="D85" t="b">
        <v>1</v>
      </c>
      <c r="H85" t="s">
        <v>2277</v>
      </c>
      <c r="I85" t="s">
        <v>322</v>
      </c>
      <c r="J85" t="b">
        <v>1</v>
      </c>
      <c r="L85" t="s">
        <v>2899</v>
      </c>
      <c r="M85" t="s">
        <v>58</v>
      </c>
      <c r="CU85" s="111" t="s">
        <v>2272</v>
      </c>
      <c r="CV85" s="111" t="s">
        <v>289</v>
      </c>
      <c r="CW85" s="111" t="s">
        <v>2270</v>
      </c>
      <c r="CX85" s="111" t="s">
        <v>2301</v>
      </c>
    </row>
    <row r="86" spans="1:102" x14ac:dyDescent="0.25">
      <c r="A86" t="s">
        <v>460</v>
      </c>
      <c r="B86" t="s">
        <v>461</v>
      </c>
      <c r="C86" t="s">
        <v>33</v>
      </c>
      <c r="D86" t="b">
        <v>1</v>
      </c>
      <c r="H86" t="s">
        <v>2277</v>
      </c>
      <c r="I86" t="s">
        <v>324</v>
      </c>
      <c r="J86" t="b">
        <v>1</v>
      </c>
      <c r="L86" t="s">
        <v>2900</v>
      </c>
      <c r="M86" t="s">
        <v>2901</v>
      </c>
      <c r="CU86" s="111" t="s">
        <v>2272</v>
      </c>
      <c r="CV86" s="111" t="s">
        <v>290</v>
      </c>
      <c r="CW86" s="111" t="s">
        <v>2270</v>
      </c>
      <c r="CX86" s="111" t="s">
        <v>2301</v>
      </c>
    </row>
    <row r="87" spans="1:102" x14ac:dyDescent="0.25">
      <c r="A87" t="s">
        <v>462</v>
      </c>
      <c r="B87" t="s">
        <v>463</v>
      </c>
      <c r="C87" t="s">
        <v>50</v>
      </c>
      <c r="D87" t="b">
        <v>1</v>
      </c>
      <c r="H87" t="s">
        <v>2277</v>
      </c>
      <c r="I87" t="s">
        <v>326</v>
      </c>
      <c r="J87" t="b">
        <v>1</v>
      </c>
      <c r="L87" t="s">
        <v>2902</v>
      </c>
      <c r="M87" t="s">
        <v>2903</v>
      </c>
      <c r="CU87" s="111" t="s">
        <v>2904</v>
      </c>
      <c r="CV87" s="111" t="s">
        <v>134</v>
      </c>
      <c r="CW87" s="147" t="s">
        <v>2296</v>
      </c>
      <c r="CX87" s="111" t="s">
        <v>2905</v>
      </c>
    </row>
    <row r="88" spans="1:102" x14ac:dyDescent="0.25">
      <c r="A88" t="s">
        <v>464</v>
      </c>
      <c r="B88" t="s">
        <v>465</v>
      </c>
      <c r="C88" t="s">
        <v>37</v>
      </c>
      <c r="D88" t="b">
        <v>1</v>
      </c>
      <c r="H88" t="s">
        <v>2277</v>
      </c>
      <c r="I88" t="s">
        <v>328</v>
      </c>
      <c r="J88" t="b">
        <v>1</v>
      </c>
      <c r="L88" t="s">
        <v>2906</v>
      </c>
      <c r="M88" t="s">
        <v>2907</v>
      </c>
    </row>
    <row r="89" spans="1:102" x14ac:dyDescent="0.25">
      <c r="A89" t="s">
        <v>466</v>
      </c>
      <c r="B89" t="s">
        <v>467</v>
      </c>
      <c r="C89" t="s">
        <v>50</v>
      </c>
      <c r="D89" t="b">
        <v>1</v>
      </c>
      <c r="H89" t="s">
        <v>2277</v>
      </c>
      <c r="I89" t="s">
        <v>330</v>
      </c>
      <c r="J89" t="b">
        <v>1</v>
      </c>
      <c r="L89" t="s">
        <v>2908</v>
      </c>
      <c r="M89" t="s">
        <v>2909</v>
      </c>
    </row>
    <row r="90" spans="1:102" x14ac:dyDescent="0.25">
      <c r="A90" t="s">
        <v>468</v>
      </c>
      <c r="B90" t="s">
        <v>469</v>
      </c>
      <c r="C90" t="s">
        <v>33</v>
      </c>
      <c r="D90" t="b">
        <v>1</v>
      </c>
      <c r="H90" t="s">
        <v>2277</v>
      </c>
      <c r="I90" t="s">
        <v>332</v>
      </c>
      <c r="J90" t="b">
        <v>1</v>
      </c>
      <c r="L90" t="s">
        <v>2910</v>
      </c>
      <c r="M90" t="s">
        <v>2911</v>
      </c>
    </row>
    <row r="91" spans="1:102" x14ac:dyDescent="0.25">
      <c r="A91" t="s">
        <v>470</v>
      </c>
      <c r="B91" t="s">
        <v>471</v>
      </c>
      <c r="C91" t="s">
        <v>37</v>
      </c>
      <c r="D91" t="b">
        <v>1</v>
      </c>
      <c r="H91" t="s">
        <v>2277</v>
      </c>
      <c r="I91" t="s">
        <v>334</v>
      </c>
      <c r="J91" t="b">
        <v>1</v>
      </c>
      <c r="L91" t="s">
        <v>2912</v>
      </c>
      <c r="M91" t="s">
        <v>2913</v>
      </c>
    </row>
    <row r="92" spans="1:102" x14ac:dyDescent="0.25">
      <c r="A92" t="s">
        <v>472</v>
      </c>
      <c r="B92" t="s">
        <v>473</v>
      </c>
      <c r="C92" t="s">
        <v>37</v>
      </c>
      <c r="D92" t="b">
        <v>1</v>
      </c>
      <c r="H92" t="s">
        <v>2277</v>
      </c>
      <c r="I92" t="s">
        <v>338</v>
      </c>
      <c r="J92" t="b">
        <v>1</v>
      </c>
      <c r="L92" t="s">
        <v>2914</v>
      </c>
      <c r="M92" t="s">
        <v>2915</v>
      </c>
      <c r="CV92">
        <f>5061/5</f>
        <v>1012.2</v>
      </c>
    </row>
    <row r="93" spans="1:102" x14ac:dyDescent="0.25">
      <c r="A93" t="s">
        <v>474</v>
      </c>
      <c r="B93" t="s">
        <v>475</v>
      </c>
      <c r="C93" t="s">
        <v>37</v>
      </c>
      <c r="D93" t="b">
        <v>1</v>
      </c>
      <c r="H93" t="s">
        <v>2277</v>
      </c>
      <c r="I93" t="s">
        <v>340</v>
      </c>
      <c r="J93" t="b">
        <v>1</v>
      </c>
      <c r="L93" t="s">
        <v>2916</v>
      </c>
      <c r="M93" t="s">
        <v>2917</v>
      </c>
    </row>
    <row r="94" spans="1:102" x14ac:dyDescent="0.25">
      <c r="A94" t="s">
        <v>476</v>
      </c>
      <c r="B94" t="s">
        <v>477</v>
      </c>
      <c r="C94" t="s">
        <v>37</v>
      </c>
      <c r="D94" t="b">
        <v>1</v>
      </c>
      <c r="H94" t="s">
        <v>2277</v>
      </c>
      <c r="I94" t="s">
        <v>342</v>
      </c>
      <c r="J94" t="b">
        <v>1</v>
      </c>
      <c r="L94" t="s">
        <v>2918</v>
      </c>
      <c r="M94" t="s">
        <v>2919</v>
      </c>
    </row>
    <row r="95" spans="1:102" x14ac:dyDescent="0.25">
      <c r="A95" t="s">
        <v>478</v>
      </c>
      <c r="B95" t="s">
        <v>479</v>
      </c>
      <c r="C95" t="s">
        <v>37</v>
      </c>
      <c r="D95" t="b">
        <v>1</v>
      </c>
      <c r="H95" t="s">
        <v>2277</v>
      </c>
      <c r="I95" t="s">
        <v>344</v>
      </c>
      <c r="J95" t="b">
        <v>1</v>
      </c>
      <c r="L95" t="s">
        <v>2920</v>
      </c>
      <c r="M95" t="s">
        <v>2921</v>
      </c>
    </row>
    <row r="96" spans="1:102" x14ac:dyDescent="0.25">
      <c r="A96" t="s">
        <v>480</v>
      </c>
      <c r="B96" t="s">
        <v>481</v>
      </c>
      <c r="C96" t="s">
        <v>33</v>
      </c>
      <c r="D96" t="b">
        <v>1</v>
      </c>
      <c r="H96" t="s">
        <v>2277</v>
      </c>
      <c r="I96" t="s">
        <v>346</v>
      </c>
      <c r="J96" t="b">
        <v>1</v>
      </c>
      <c r="L96" t="s">
        <v>2922</v>
      </c>
      <c r="M96" t="s">
        <v>2923</v>
      </c>
    </row>
    <row r="97" spans="1:110" x14ac:dyDescent="0.25">
      <c r="A97" t="s">
        <v>482</v>
      </c>
      <c r="B97" t="s">
        <v>483</v>
      </c>
      <c r="C97" t="s">
        <v>33</v>
      </c>
      <c r="D97" t="b">
        <v>1</v>
      </c>
      <c r="H97" t="s">
        <v>2277</v>
      </c>
      <c r="I97" t="s">
        <v>348</v>
      </c>
      <c r="J97" t="b">
        <v>1</v>
      </c>
      <c r="L97" t="s">
        <v>2924</v>
      </c>
      <c r="M97" t="s">
        <v>2925</v>
      </c>
    </row>
    <row r="98" spans="1:110" x14ac:dyDescent="0.25">
      <c r="A98" t="s">
        <v>484</v>
      </c>
      <c r="B98" t="s">
        <v>485</v>
      </c>
      <c r="C98" t="s">
        <v>33</v>
      </c>
      <c r="D98" t="b">
        <v>1</v>
      </c>
      <c r="H98" t="s">
        <v>2277</v>
      </c>
      <c r="I98" t="s">
        <v>350</v>
      </c>
      <c r="J98" t="b">
        <v>1</v>
      </c>
      <c r="L98" t="s">
        <v>2926</v>
      </c>
      <c r="M98" t="s">
        <v>2927</v>
      </c>
    </row>
    <row r="99" spans="1:110" x14ac:dyDescent="0.25">
      <c r="A99" t="s">
        <v>486</v>
      </c>
      <c r="B99" t="s">
        <v>487</v>
      </c>
      <c r="C99" t="s">
        <v>33</v>
      </c>
      <c r="D99" t="b">
        <v>1</v>
      </c>
      <c r="H99" t="s">
        <v>2277</v>
      </c>
      <c r="I99" t="s">
        <v>354</v>
      </c>
      <c r="J99" t="b">
        <v>1</v>
      </c>
    </row>
    <row r="100" spans="1:110" x14ac:dyDescent="0.25">
      <c r="A100" t="s">
        <v>488</v>
      </c>
      <c r="B100" t="s">
        <v>489</v>
      </c>
      <c r="C100" t="s">
        <v>33</v>
      </c>
      <c r="D100" t="b">
        <v>1</v>
      </c>
      <c r="H100" t="s">
        <v>2277</v>
      </c>
      <c r="I100" t="s">
        <v>358</v>
      </c>
      <c r="J100" t="b">
        <v>1</v>
      </c>
      <c r="AL100" s="1"/>
    </row>
    <row r="101" spans="1:110" x14ac:dyDescent="0.25">
      <c r="A101" t="s">
        <v>490</v>
      </c>
      <c r="B101" t="s">
        <v>71</v>
      </c>
      <c r="C101" t="s">
        <v>33</v>
      </c>
      <c r="D101" t="b">
        <v>1</v>
      </c>
      <c r="H101" t="s">
        <v>2277</v>
      </c>
      <c r="I101" t="s">
        <v>362</v>
      </c>
      <c r="J101" t="b">
        <v>1</v>
      </c>
      <c r="DC101" s="1"/>
    </row>
    <row r="102" spans="1:110" x14ac:dyDescent="0.25">
      <c r="A102" t="s">
        <v>491</v>
      </c>
      <c r="B102" t="s">
        <v>492</v>
      </c>
      <c r="C102" t="s">
        <v>37</v>
      </c>
      <c r="D102" t="b">
        <v>1</v>
      </c>
      <c r="H102" t="s">
        <v>2277</v>
      </c>
      <c r="I102" t="s">
        <v>374</v>
      </c>
      <c r="J102" t="b">
        <v>1</v>
      </c>
    </row>
    <row r="103" spans="1:110" x14ac:dyDescent="0.25">
      <c r="A103" t="s">
        <v>493</v>
      </c>
      <c r="B103" t="s">
        <v>494</v>
      </c>
      <c r="C103" t="s">
        <v>33</v>
      </c>
      <c r="D103" t="b">
        <v>1</v>
      </c>
      <c r="H103" t="s">
        <v>2277</v>
      </c>
      <c r="I103" t="s">
        <v>376</v>
      </c>
      <c r="J103" t="b">
        <v>1</v>
      </c>
      <c r="DF103" s="1"/>
    </row>
    <row r="104" spans="1:110" x14ac:dyDescent="0.25">
      <c r="A104" t="s">
        <v>495</v>
      </c>
      <c r="B104" t="s">
        <v>496</v>
      </c>
      <c r="C104" t="s">
        <v>33</v>
      </c>
      <c r="D104" t="b">
        <v>1</v>
      </c>
      <c r="H104" t="s">
        <v>2277</v>
      </c>
      <c r="I104" t="s">
        <v>386</v>
      </c>
      <c r="J104" t="b">
        <v>1</v>
      </c>
    </row>
    <row r="105" spans="1:110" x14ac:dyDescent="0.25">
      <c r="A105" t="s">
        <v>497</v>
      </c>
      <c r="B105" t="s">
        <v>498</v>
      </c>
      <c r="C105" t="s">
        <v>37</v>
      </c>
      <c r="D105" t="b">
        <v>1</v>
      </c>
      <c r="H105" t="s">
        <v>2277</v>
      </c>
      <c r="I105" t="s">
        <v>390</v>
      </c>
      <c r="J105" t="b">
        <v>1</v>
      </c>
    </row>
    <row r="106" spans="1:110" x14ac:dyDescent="0.25">
      <c r="A106" t="s">
        <v>499</v>
      </c>
      <c r="B106" t="s">
        <v>500</v>
      </c>
      <c r="C106" t="s">
        <v>33</v>
      </c>
      <c r="D106" t="b">
        <v>1</v>
      </c>
      <c r="H106" t="s">
        <v>2277</v>
      </c>
      <c r="I106" t="s">
        <v>388</v>
      </c>
      <c r="J106" t="b">
        <v>1</v>
      </c>
    </row>
    <row r="107" spans="1:110" x14ac:dyDescent="0.25">
      <c r="A107" t="s">
        <v>501</v>
      </c>
      <c r="B107" t="s">
        <v>502</v>
      </c>
      <c r="C107" t="s">
        <v>33</v>
      </c>
      <c r="D107" t="b">
        <v>1</v>
      </c>
      <c r="H107" t="s">
        <v>2277</v>
      </c>
      <c r="I107" t="s">
        <v>394</v>
      </c>
      <c r="J107" t="b">
        <v>1</v>
      </c>
    </row>
    <row r="108" spans="1:110" x14ac:dyDescent="0.25">
      <c r="A108" t="s">
        <v>503</v>
      </c>
      <c r="B108" t="s">
        <v>504</v>
      </c>
      <c r="C108" t="s">
        <v>33</v>
      </c>
      <c r="D108" t="b">
        <v>1</v>
      </c>
      <c r="H108" t="s">
        <v>2277</v>
      </c>
      <c r="I108" t="s">
        <v>396</v>
      </c>
      <c r="J108" t="b">
        <v>1</v>
      </c>
    </row>
    <row r="109" spans="1:110" x14ac:dyDescent="0.25">
      <c r="A109" t="s">
        <v>505</v>
      </c>
      <c r="B109" t="s">
        <v>506</v>
      </c>
      <c r="C109" t="s">
        <v>33</v>
      </c>
      <c r="D109" t="b">
        <v>1</v>
      </c>
      <c r="H109" t="s">
        <v>2277</v>
      </c>
      <c r="I109" t="s">
        <v>398</v>
      </c>
      <c r="J109" t="b">
        <v>1</v>
      </c>
    </row>
    <row r="110" spans="1:110" x14ac:dyDescent="0.25">
      <c r="A110" t="s">
        <v>507</v>
      </c>
      <c r="B110" t="s">
        <v>508</v>
      </c>
      <c r="C110" t="s">
        <v>33</v>
      </c>
      <c r="D110" t="b">
        <v>1</v>
      </c>
      <c r="H110" t="s">
        <v>2277</v>
      </c>
      <c r="I110" t="s">
        <v>400</v>
      </c>
      <c r="J110" t="b">
        <v>1</v>
      </c>
    </row>
    <row r="111" spans="1:110" x14ac:dyDescent="0.25">
      <c r="A111" t="s">
        <v>509</v>
      </c>
      <c r="B111" t="s">
        <v>510</v>
      </c>
      <c r="C111" t="s">
        <v>33</v>
      </c>
      <c r="D111" t="b">
        <v>1</v>
      </c>
      <c r="H111" t="s">
        <v>2277</v>
      </c>
      <c r="I111" t="s">
        <v>402</v>
      </c>
      <c r="J111" t="b">
        <v>1</v>
      </c>
    </row>
    <row r="112" spans="1:110" x14ac:dyDescent="0.25">
      <c r="A112" t="s">
        <v>511</v>
      </c>
      <c r="B112" t="s">
        <v>512</v>
      </c>
      <c r="C112" t="s">
        <v>33</v>
      </c>
      <c r="D112" t="b">
        <v>1</v>
      </c>
      <c r="H112" t="s">
        <v>2277</v>
      </c>
      <c r="I112" t="s">
        <v>404</v>
      </c>
      <c r="J112" t="b">
        <v>1</v>
      </c>
    </row>
    <row r="113" spans="1:10" x14ac:dyDescent="0.25">
      <c r="A113" t="s">
        <v>513</v>
      </c>
      <c r="B113" t="s">
        <v>514</v>
      </c>
      <c r="C113" t="s">
        <v>37</v>
      </c>
      <c r="D113" t="b">
        <v>1</v>
      </c>
      <c r="H113" t="s">
        <v>2277</v>
      </c>
      <c r="I113" t="s">
        <v>410</v>
      </c>
      <c r="J113" t="b">
        <v>1</v>
      </c>
    </row>
    <row r="114" spans="1:10" x14ac:dyDescent="0.25">
      <c r="A114" t="s">
        <v>515</v>
      </c>
      <c r="B114" t="s">
        <v>516</v>
      </c>
      <c r="C114" t="s">
        <v>37</v>
      </c>
      <c r="D114" t="b">
        <v>1</v>
      </c>
      <c r="H114" t="s">
        <v>2277</v>
      </c>
      <c r="I114" t="s">
        <v>428</v>
      </c>
      <c r="J114" t="b">
        <v>1</v>
      </c>
    </row>
    <row r="115" spans="1:10" x14ac:dyDescent="0.25">
      <c r="A115" t="s">
        <v>517</v>
      </c>
      <c r="B115" t="s">
        <v>518</v>
      </c>
      <c r="C115" t="s">
        <v>33</v>
      </c>
      <c r="D115" t="b">
        <v>1</v>
      </c>
      <c r="H115" t="s">
        <v>2277</v>
      </c>
      <c r="I115" t="s">
        <v>462</v>
      </c>
      <c r="J115" t="b">
        <v>1</v>
      </c>
    </row>
    <row r="116" spans="1:10" x14ac:dyDescent="0.25">
      <c r="A116" t="s">
        <v>519</v>
      </c>
      <c r="B116" t="s">
        <v>520</v>
      </c>
      <c r="C116" t="s">
        <v>33</v>
      </c>
      <c r="D116" t="b">
        <v>1</v>
      </c>
      <c r="H116" t="s">
        <v>2277</v>
      </c>
      <c r="I116" t="s">
        <v>464</v>
      </c>
      <c r="J116" t="b">
        <v>1</v>
      </c>
    </row>
    <row r="117" spans="1:10" x14ac:dyDescent="0.25">
      <c r="A117" t="s">
        <v>521</v>
      </c>
      <c r="B117" t="s">
        <v>522</v>
      </c>
      <c r="C117" t="s">
        <v>33</v>
      </c>
      <c r="D117" t="b">
        <v>1</v>
      </c>
      <c r="H117" t="s">
        <v>2277</v>
      </c>
      <c r="I117" t="s">
        <v>466</v>
      </c>
      <c r="J117" t="b">
        <v>1</v>
      </c>
    </row>
    <row r="118" spans="1:10" x14ac:dyDescent="0.25">
      <c r="A118" t="s">
        <v>523</v>
      </c>
      <c r="B118" t="s">
        <v>524</v>
      </c>
      <c r="C118" t="s">
        <v>33</v>
      </c>
      <c r="D118" t="b">
        <v>1</v>
      </c>
      <c r="H118" t="s">
        <v>2277</v>
      </c>
      <c r="I118" t="s">
        <v>470</v>
      </c>
      <c r="J118" t="b">
        <v>1</v>
      </c>
    </row>
    <row r="119" spans="1:10" x14ac:dyDescent="0.25">
      <c r="A119" t="s">
        <v>525</v>
      </c>
      <c r="B119" t="s">
        <v>526</v>
      </c>
      <c r="C119" t="s">
        <v>33</v>
      </c>
      <c r="D119" t="b">
        <v>1</v>
      </c>
      <c r="H119" t="s">
        <v>2277</v>
      </c>
      <c r="I119" t="s">
        <v>472</v>
      </c>
      <c r="J119" t="b">
        <v>1</v>
      </c>
    </row>
    <row r="120" spans="1:10" x14ac:dyDescent="0.25">
      <c r="A120" t="s">
        <v>527</v>
      </c>
      <c r="B120" t="s">
        <v>528</v>
      </c>
      <c r="C120" t="s">
        <v>33</v>
      </c>
      <c r="D120" t="b">
        <v>1</v>
      </c>
      <c r="H120" t="s">
        <v>2277</v>
      </c>
      <c r="I120" t="s">
        <v>474</v>
      </c>
      <c r="J120" t="b">
        <v>1</v>
      </c>
    </row>
    <row r="121" spans="1:10" x14ac:dyDescent="0.25">
      <c r="A121" t="s">
        <v>529</v>
      </c>
      <c r="B121" t="s">
        <v>530</v>
      </c>
      <c r="C121" t="s">
        <v>33</v>
      </c>
      <c r="D121" t="b">
        <v>1</v>
      </c>
      <c r="H121" t="s">
        <v>2277</v>
      </c>
      <c r="I121" t="s">
        <v>476</v>
      </c>
      <c r="J121" t="b">
        <v>1</v>
      </c>
    </row>
    <row r="122" spans="1:10" x14ac:dyDescent="0.25">
      <c r="A122" t="s">
        <v>531</v>
      </c>
      <c r="B122" t="s">
        <v>532</v>
      </c>
      <c r="C122" t="s">
        <v>33</v>
      </c>
      <c r="D122" t="b">
        <v>1</v>
      </c>
      <c r="H122" t="s">
        <v>2277</v>
      </c>
      <c r="I122" t="s">
        <v>478</v>
      </c>
      <c r="J122" t="b">
        <v>1</v>
      </c>
    </row>
    <row r="123" spans="1:10" x14ac:dyDescent="0.25">
      <c r="A123" t="s">
        <v>533</v>
      </c>
      <c r="B123" t="s">
        <v>534</v>
      </c>
      <c r="C123" t="s">
        <v>33</v>
      </c>
      <c r="D123" t="b">
        <v>1</v>
      </c>
      <c r="H123" t="s">
        <v>2277</v>
      </c>
      <c r="I123" t="s">
        <v>482</v>
      </c>
      <c r="J123" t="b">
        <v>1</v>
      </c>
    </row>
    <row r="124" spans="1:10" x14ac:dyDescent="0.25">
      <c r="A124" t="s">
        <v>535</v>
      </c>
      <c r="B124" t="s">
        <v>536</v>
      </c>
      <c r="C124" t="s">
        <v>33</v>
      </c>
      <c r="D124" t="b">
        <v>1</v>
      </c>
      <c r="H124" t="s">
        <v>2277</v>
      </c>
      <c r="I124" t="s">
        <v>486</v>
      </c>
      <c r="J124" t="b">
        <v>1</v>
      </c>
    </row>
    <row r="125" spans="1:10" x14ac:dyDescent="0.25">
      <c r="A125" t="s">
        <v>537</v>
      </c>
      <c r="B125" t="s">
        <v>538</v>
      </c>
      <c r="C125" t="s">
        <v>33</v>
      </c>
      <c r="D125" t="b">
        <v>1</v>
      </c>
      <c r="H125" t="s">
        <v>2277</v>
      </c>
      <c r="I125" t="s">
        <v>497</v>
      </c>
      <c r="J125" t="b">
        <v>1</v>
      </c>
    </row>
    <row r="126" spans="1:10" x14ac:dyDescent="0.25">
      <c r="A126" t="s">
        <v>539</v>
      </c>
      <c r="B126" t="s">
        <v>540</v>
      </c>
      <c r="C126" t="s">
        <v>33</v>
      </c>
      <c r="D126" t="b">
        <v>1</v>
      </c>
      <c r="H126" t="s">
        <v>2277</v>
      </c>
      <c r="I126" t="s">
        <v>511</v>
      </c>
      <c r="J126" t="b">
        <v>1</v>
      </c>
    </row>
    <row r="127" spans="1:10" x14ac:dyDescent="0.25">
      <c r="A127" t="s">
        <v>541</v>
      </c>
      <c r="B127" t="s">
        <v>542</v>
      </c>
      <c r="C127" t="s">
        <v>37</v>
      </c>
      <c r="D127" t="b">
        <v>1</v>
      </c>
      <c r="H127" t="s">
        <v>2277</v>
      </c>
      <c r="I127" t="s">
        <v>513</v>
      </c>
      <c r="J127" t="b">
        <v>1</v>
      </c>
    </row>
    <row r="128" spans="1:10" x14ac:dyDescent="0.25">
      <c r="A128" t="s">
        <v>543</v>
      </c>
      <c r="B128" t="s">
        <v>544</v>
      </c>
      <c r="C128" t="s">
        <v>37</v>
      </c>
      <c r="D128" t="b">
        <v>1</v>
      </c>
      <c r="H128" t="s">
        <v>2277</v>
      </c>
      <c r="I128" t="s">
        <v>515</v>
      </c>
      <c r="J128" t="b">
        <v>1</v>
      </c>
    </row>
    <row r="129" spans="1:110" x14ac:dyDescent="0.25">
      <c r="A129" t="s">
        <v>545</v>
      </c>
      <c r="B129" t="s">
        <v>546</v>
      </c>
      <c r="C129" t="s">
        <v>33</v>
      </c>
      <c r="D129" t="b">
        <v>1</v>
      </c>
      <c r="H129" t="s">
        <v>2277</v>
      </c>
      <c r="I129" t="s">
        <v>541</v>
      </c>
      <c r="J129" t="b">
        <v>1</v>
      </c>
    </row>
    <row r="130" spans="1:110" x14ac:dyDescent="0.25">
      <c r="A130" t="s">
        <v>547</v>
      </c>
      <c r="B130" t="s">
        <v>548</v>
      </c>
      <c r="C130" t="s">
        <v>33</v>
      </c>
      <c r="D130" t="b">
        <v>1</v>
      </c>
      <c r="H130" t="s">
        <v>2277</v>
      </c>
      <c r="I130" t="s">
        <v>543</v>
      </c>
      <c r="J130" t="b">
        <v>1</v>
      </c>
    </row>
    <row r="131" spans="1:110" x14ac:dyDescent="0.25">
      <c r="A131" t="s">
        <v>549</v>
      </c>
      <c r="B131" t="s">
        <v>550</v>
      </c>
      <c r="C131" t="s">
        <v>33</v>
      </c>
      <c r="D131" t="b">
        <v>1</v>
      </c>
      <c r="H131" t="s">
        <v>2309</v>
      </c>
      <c r="I131" t="s">
        <v>551</v>
      </c>
      <c r="J131" t="b">
        <v>1</v>
      </c>
    </row>
    <row r="132" spans="1:110" x14ac:dyDescent="0.25">
      <c r="A132" t="s">
        <v>551</v>
      </c>
      <c r="B132" t="s">
        <v>552</v>
      </c>
      <c r="C132" t="s">
        <v>33</v>
      </c>
      <c r="D132" t="b">
        <v>1</v>
      </c>
      <c r="H132" t="s">
        <v>2267</v>
      </c>
      <c r="I132" s="1" t="s">
        <v>553</v>
      </c>
      <c r="J132" t="b">
        <v>1</v>
      </c>
      <c r="DF132" s="1"/>
    </row>
    <row r="133" spans="1:110" x14ac:dyDescent="0.25">
      <c r="A133" s="1" t="s">
        <v>553</v>
      </c>
      <c r="B133" t="s">
        <v>554</v>
      </c>
      <c r="C133" t="s">
        <v>33</v>
      </c>
      <c r="D133" t="b">
        <v>1</v>
      </c>
      <c r="H133" t="s">
        <v>2277</v>
      </c>
      <c r="I133" s="1" t="s">
        <v>555</v>
      </c>
      <c r="J133" t="b">
        <v>1</v>
      </c>
    </row>
    <row r="134" spans="1:110" x14ac:dyDescent="0.25">
      <c r="A134" t="s">
        <v>555</v>
      </c>
      <c r="B134" t="s">
        <v>556</v>
      </c>
      <c r="C134" t="s">
        <v>99</v>
      </c>
      <c r="D134" t="b">
        <v>1</v>
      </c>
      <c r="H134" t="s">
        <v>2638</v>
      </c>
      <c r="I134" t="s">
        <v>557</v>
      </c>
      <c r="J134" t="b">
        <v>1</v>
      </c>
      <c r="CU134" s="1"/>
    </row>
    <row r="135" spans="1:110" x14ac:dyDescent="0.25">
      <c r="A135" t="s">
        <v>557</v>
      </c>
      <c r="B135" t="s">
        <v>558</v>
      </c>
      <c r="C135" t="s">
        <v>33</v>
      </c>
      <c r="D135" t="b">
        <v>1</v>
      </c>
      <c r="H135" t="s">
        <v>2638</v>
      </c>
      <c r="I135" t="s">
        <v>559</v>
      </c>
      <c r="J135" t="b">
        <v>1</v>
      </c>
    </row>
    <row r="136" spans="1:110" x14ac:dyDescent="0.25">
      <c r="A136" t="s">
        <v>559</v>
      </c>
      <c r="B136" t="s">
        <v>560</v>
      </c>
      <c r="C136" t="s">
        <v>33</v>
      </c>
      <c r="D136" t="b">
        <v>1</v>
      </c>
      <c r="H136" t="s">
        <v>2650</v>
      </c>
      <c r="I136" t="s">
        <v>561</v>
      </c>
      <c r="J136" t="b">
        <v>1</v>
      </c>
      <c r="CU136" s="1"/>
    </row>
    <row r="137" spans="1:110" x14ac:dyDescent="0.25">
      <c r="A137" t="s">
        <v>561</v>
      </c>
      <c r="B137" t="s">
        <v>562</v>
      </c>
      <c r="C137" t="s">
        <v>99</v>
      </c>
      <c r="D137" t="b">
        <v>1</v>
      </c>
      <c r="H137" t="s">
        <v>2662</v>
      </c>
      <c r="I137" t="s">
        <v>563</v>
      </c>
      <c r="J137" t="b">
        <v>1</v>
      </c>
    </row>
    <row r="138" spans="1:110" x14ac:dyDescent="0.25">
      <c r="A138" t="s">
        <v>563</v>
      </c>
      <c r="B138" t="s">
        <v>564</v>
      </c>
      <c r="C138" t="s">
        <v>33</v>
      </c>
      <c r="D138" t="b">
        <v>1</v>
      </c>
      <c r="H138" t="s">
        <v>2673</v>
      </c>
      <c r="I138" t="s">
        <v>565</v>
      </c>
      <c r="J138" t="b">
        <v>1</v>
      </c>
    </row>
    <row r="139" spans="1:110" x14ac:dyDescent="0.25">
      <c r="A139" t="s">
        <v>565</v>
      </c>
      <c r="B139" t="s">
        <v>566</v>
      </c>
      <c r="C139" t="s">
        <v>33</v>
      </c>
      <c r="D139" t="b">
        <v>1</v>
      </c>
      <c r="H139" t="s">
        <v>2309</v>
      </c>
      <c r="I139" t="s">
        <v>567</v>
      </c>
      <c r="J139" t="b">
        <v>1</v>
      </c>
    </row>
    <row r="140" spans="1:110" x14ac:dyDescent="0.25">
      <c r="A140" t="s">
        <v>567</v>
      </c>
      <c r="B140" t="s">
        <v>568</v>
      </c>
      <c r="C140" t="s">
        <v>33</v>
      </c>
      <c r="D140" t="b">
        <v>1</v>
      </c>
      <c r="H140" t="s">
        <v>2309</v>
      </c>
      <c r="I140" t="s">
        <v>569</v>
      </c>
      <c r="J140" t="b">
        <v>1</v>
      </c>
    </row>
    <row r="141" spans="1:110" x14ac:dyDescent="0.25">
      <c r="A141" t="s">
        <v>569</v>
      </c>
      <c r="B141" t="s">
        <v>570</v>
      </c>
      <c r="C141" t="s">
        <v>33</v>
      </c>
      <c r="D141" t="b">
        <v>1</v>
      </c>
      <c r="H141" t="s">
        <v>2683</v>
      </c>
      <c r="I141" t="s">
        <v>571</v>
      </c>
      <c r="J141" t="b">
        <v>1</v>
      </c>
    </row>
    <row r="142" spans="1:110" x14ac:dyDescent="0.25">
      <c r="A142" t="s">
        <v>571</v>
      </c>
      <c r="B142" t="s">
        <v>572</v>
      </c>
      <c r="C142" t="s">
        <v>33</v>
      </c>
      <c r="D142" t="b">
        <v>1</v>
      </c>
      <c r="H142" t="s">
        <v>2277</v>
      </c>
      <c r="I142" t="s">
        <v>573</v>
      </c>
      <c r="J142" t="b">
        <v>1</v>
      </c>
    </row>
    <row r="143" spans="1:110" x14ac:dyDescent="0.25">
      <c r="A143" t="s">
        <v>573</v>
      </c>
      <c r="B143" t="s">
        <v>574</v>
      </c>
      <c r="C143" t="s">
        <v>99</v>
      </c>
      <c r="D143" t="b">
        <v>1</v>
      </c>
      <c r="H143" t="s">
        <v>2277</v>
      </c>
      <c r="I143" t="s">
        <v>575</v>
      </c>
      <c r="J143" t="b">
        <v>1</v>
      </c>
    </row>
    <row r="144" spans="1:110" x14ac:dyDescent="0.25">
      <c r="A144" t="s">
        <v>575</v>
      </c>
      <c r="B144" t="s">
        <v>576</v>
      </c>
      <c r="C144" t="s">
        <v>37</v>
      </c>
      <c r="D144" t="b">
        <v>1</v>
      </c>
      <c r="H144" t="s">
        <v>2277</v>
      </c>
      <c r="I144" t="s">
        <v>577</v>
      </c>
      <c r="J144" t="b">
        <v>1</v>
      </c>
    </row>
    <row r="145" spans="1:110" x14ac:dyDescent="0.25">
      <c r="A145" t="s">
        <v>577</v>
      </c>
      <c r="B145" t="s">
        <v>578</v>
      </c>
      <c r="C145" t="s">
        <v>37</v>
      </c>
      <c r="D145" t="b">
        <v>1</v>
      </c>
      <c r="H145" t="s">
        <v>2693</v>
      </c>
      <c r="I145" t="s">
        <v>579</v>
      </c>
      <c r="J145" t="b">
        <v>1</v>
      </c>
    </row>
    <row r="146" spans="1:110" x14ac:dyDescent="0.25">
      <c r="A146" t="s">
        <v>579</v>
      </c>
      <c r="B146" t="s">
        <v>580</v>
      </c>
      <c r="C146" t="s">
        <v>99</v>
      </c>
      <c r="D146" t="b">
        <v>1</v>
      </c>
      <c r="H146" t="s">
        <v>2277</v>
      </c>
      <c r="I146" t="s">
        <v>581</v>
      </c>
      <c r="J146" t="b">
        <v>1</v>
      </c>
    </row>
    <row r="147" spans="1:110" x14ac:dyDescent="0.25">
      <c r="A147" t="s">
        <v>581</v>
      </c>
      <c r="B147" t="s">
        <v>582</v>
      </c>
      <c r="C147" t="s">
        <v>37</v>
      </c>
      <c r="D147" t="b">
        <v>1</v>
      </c>
      <c r="H147" t="s">
        <v>2277</v>
      </c>
      <c r="I147" t="s">
        <v>583</v>
      </c>
      <c r="J147" t="b">
        <v>1</v>
      </c>
      <c r="DC147" s="1"/>
    </row>
    <row r="148" spans="1:110" x14ac:dyDescent="0.25">
      <c r="A148" t="s">
        <v>583</v>
      </c>
      <c r="B148" t="s">
        <v>584</v>
      </c>
      <c r="C148" t="s">
        <v>37</v>
      </c>
      <c r="D148" t="b">
        <v>1</v>
      </c>
      <c r="H148" t="s">
        <v>2277</v>
      </c>
      <c r="I148" t="s">
        <v>585</v>
      </c>
      <c r="J148" t="b">
        <v>1</v>
      </c>
    </row>
    <row r="149" spans="1:110" x14ac:dyDescent="0.25">
      <c r="A149" t="s">
        <v>585</v>
      </c>
      <c r="B149" t="s">
        <v>586</v>
      </c>
      <c r="C149" t="s">
        <v>37</v>
      </c>
      <c r="D149" t="b">
        <v>1</v>
      </c>
      <c r="H149" t="s">
        <v>2705</v>
      </c>
      <c r="I149" t="s">
        <v>587</v>
      </c>
      <c r="J149" t="b">
        <v>1</v>
      </c>
    </row>
    <row r="150" spans="1:110" x14ac:dyDescent="0.25">
      <c r="A150" t="s">
        <v>587</v>
      </c>
      <c r="B150" t="s">
        <v>588</v>
      </c>
      <c r="C150" t="s">
        <v>37</v>
      </c>
      <c r="D150" t="b">
        <v>1</v>
      </c>
      <c r="H150" t="s">
        <v>2277</v>
      </c>
      <c r="I150" t="s">
        <v>589</v>
      </c>
      <c r="J150" t="b">
        <v>1</v>
      </c>
    </row>
    <row r="151" spans="1:110" x14ac:dyDescent="0.25">
      <c r="A151" t="s">
        <v>589</v>
      </c>
      <c r="B151" t="s">
        <v>590</v>
      </c>
      <c r="C151" t="s">
        <v>37</v>
      </c>
      <c r="D151" t="b">
        <v>1</v>
      </c>
      <c r="H151" t="s">
        <v>2277</v>
      </c>
      <c r="I151" t="s">
        <v>591</v>
      </c>
      <c r="J151" t="b">
        <v>1</v>
      </c>
    </row>
    <row r="152" spans="1:110" x14ac:dyDescent="0.25">
      <c r="A152" t="s">
        <v>591</v>
      </c>
      <c r="B152" t="s">
        <v>592</v>
      </c>
      <c r="C152" t="s">
        <v>50</v>
      </c>
      <c r="D152" t="b">
        <v>1</v>
      </c>
      <c r="H152" t="s">
        <v>2277</v>
      </c>
      <c r="I152" t="s">
        <v>593</v>
      </c>
      <c r="J152" t="b">
        <v>1</v>
      </c>
    </row>
    <row r="153" spans="1:110" x14ac:dyDescent="0.25">
      <c r="A153" t="s">
        <v>593</v>
      </c>
      <c r="B153" t="s">
        <v>594</v>
      </c>
      <c r="C153" t="s">
        <v>99</v>
      </c>
      <c r="D153" t="b">
        <v>1</v>
      </c>
      <c r="H153" t="s">
        <v>2280</v>
      </c>
      <c r="I153" t="s">
        <v>595</v>
      </c>
      <c r="J153" t="b">
        <v>1</v>
      </c>
    </row>
    <row r="154" spans="1:110" x14ac:dyDescent="0.25">
      <c r="A154" t="s">
        <v>595</v>
      </c>
      <c r="B154" t="s">
        <v>596</v>
      </c>
      <c r="C154" t="s">
        <v>33</v>
      </c>
      <c r="D154" t="b">
        <v>1</v>
      </c>
      <c r="H154" t="s">
        <v>2280</v>
      </c>
      <c r="I154" t="s">
        <v>597</v>
      </c>
      <c r="J154" t="b">
        <v>1</v>
      </c>
    </row>
    <row r="155" spans="1:110" x14ac:dyDescent="0.25">
      <c r="A155" t="s">
        <v>597</v>
      </c>
      <c r="B155" t="s">
        <v>598</v>
      </c>
      <c r="C155" t="s">
        <v>33</v>
      </c>
      <c r="D155" t="b">
        <v>1</v>
      </c>
      <c r="H155" t="s">
        <v>2309</v>
      </c>
      <c r="I155" t="s">
        <v>599</v>
      </c>
      <c r="J155" t="b">
        <v>1</v>
      </c>
      <c r="DF155" s="1"/>
    </row>
    <row r="156" spans="1:110" x14ac:dyDescent="0.25">
      <c r="A156" t="s">
        <v>599</v>
      </c>
      <c r="B156" t="s">
        <v>600</v>
      </c>
      <c r="C156" t="s">
        <v>33</v>
      </c>
      <c r="D156" t="b">
        <v>1</v>
      </c>
      <c r="H156" t="s">
        <v>2280</v>
      </c>
      <c r="I156" t="s">
        <v>601</v>
      </c>
      <c r="J156" t="b">
        <v>1</v>
      </c>
    </row>
    <row r="157" spans="1:110" x14ac:dyDescent="0.25">
      <c r="A157" t="s">
        <v>601</v>
      </c>
      <c r="B157" t="s">
        <v>602</v>
      </c>
      <c r="C157" t="s">
        <v>33</v>
      </c>
      <c r="D157" t="b">
        <v>1</v>
      </c>
      <c r="H157" t="s">
        <v>2280</v>
      </c>
      <c r="I157" t="s">
        <v>603</v>
      </c>
      <c r="J157" t="b">
        <v>1</v>
      </c>
    </row>
    <row r="158" spans="1:110" x14ac:dyDescent="0.25">
      <c r="A158" t="s">
        <v>603</v>
      </c>
      <c r="B158" t="s">
        <v>604</v>
      </c>
      <c r="C158" t="s">
        <v>33</v>
      </c>
      <c r="D158" t="b">
        <v>1</v>
      </c>
      <c r="H158" t="s">
        <v>2280</v>
      </c>
      <c r="I158" t="s">
        <v>605</v>
      </c>
      <c r="J158" t="b">
        <v>1</v>
      </c>
    </row>
    <row r="159" spans="1:110" x14ac:dyDescent="0.25">
      <c r="A159" t="s">
        <v>605</v>
      </c>
      <c r="B159" t="s">
        <v>606</v>
      </c>
      <c r="C159" t="s">
        <v>33</v>
      </c>
      <c r="D159" t="b">
        <v>1</v>
      </c>
      <c r="H159" t="s">
        <v>2345</v>
      </c>
      <c r="I159" t="s">
        <v>607</v>
      </c>
      <c r="J159" t="b">
        <v>1</v>
      </c>
    </row>
    <row r="160" spans="1:110" x14ac:dyDescent="0.25">
      <c r="A160" t="s">
        <v>607</v>
      </c>
      <c r="B160" t="s">
        <v>608</v>
      </c>
      <c r="C160" t="s">
        <v>99</v>
      </c>
      <c r="D160" t="b">
        <v>1</v>
      </c>
      <c r="H160" t="s">
        <v>2309</v>
      </c>
      <c r="I160" t="s">
        <v>609</v>
      </c>
      <c r="J160" t="b">
        <v>1</v>
      </c>
    </row>
    <row r="161" spans="1:10" x14ac:dyDescent="0.25">
      <c r="A161" t="s">
        <v>609</v>
      </c>
      <c r="B161" t="s">
        <v>610</v>
      </c>
      <c r="C161" t="s">
        <v>33</v>
      </c>
      <c r="D161" t="b">
        <v>1</v>
      </c>
      <c r="H161" t="s">
        <v>2309</v>
      </c>
      <c r="I161" t="s">
        <v>611</v>
      </c>
      <c r="J161" t="b">
        <v>1</v>
      </c>
    </row>
    <row r="162" spans="1:10" x14ac:dyDescent="0.25">
      <c r="A162" t="s">
        <v>611</v>
      </c>
      <c r="B162" t="s">
        <v>612</v>
      </c>
      <c r="C162" t="s">
        <v>33</v>
      </c>
      <c r="D162" t="b">
        <v>1</v>
      </c>
      <c r="H162" t="s">
        <v>2277</v>
      </c>
      <c r="I162" t="s">
        <v>613</v>
      </c>
      <c r="J162" t="b">
        <v>1</v>
      </c>
    </row>
    <row r="163" spans="1:10" x14ac:dyDescent="0.25">
      <c r="A163" t="s">
        <v>613</v>
      </c>
      <c r="B163" t="s">
        <v>614</v>
      </c>
      <c r="C163" t="s">
        <v>37</v>
      </c>
      <c r="D163" t="b">
        <v>1</v>
      </c>
      <c r="H163" t="s">
        <v>2280</v>
      </c>
      <c r="I163" t="s">
        <v>615</v>
      </c>
      <c r="J163" t="b">
        <v>1</v>
      </c>
    </row>
    <row r="164" spans="1:10" x14ac:dyDescent="0.25">
      <c r="A164" t="s">
        <v>615</v>
      </c>
      <c r="B164" t="s">
        <v>616</v>
      </c>
      <c r="C164" t="s">
        <v>33</v>
      </c>
      <c r="D164" t="b">
        <v>1</v>
      </c>
      <c r="H164" t="s">
        <v>2280</v>
      </c>
      <c r="I164" t="s">
        <v>617</v>
      </c>
      <c r="J164" t="b">
        <v>1</v>
      </c>
    </row>
    <row r="165" spans="1:10" x14ac:dyDescent="0.25">
      <c r="A165" t="s">
        <v>617</v>
      </c>
      <c r="B165" t="s">
        <v>618</v>
      </c>
      <c r="C165" t="s">
        <v>33</v>
      </c>
      <c r="D165" t="b">
        <v>1</v>
      </c>
      <c r="H165" t="s">
        <v>2714</v>
      </c>
      <c r="I165" t="s">
        <v>619</v>
      </c>
      <c r="J165" t="b">
        <v>1</v>
      </c>
    </row>
    <row r="166" spans="1:10" x14ac:dyDescent="0.25">
      <c r="A166" t="s">
        <v>619</v>
      </c>
      <c r="B166" t="s">
        <v>620</v>
      </c>
      <c r="C166" t="s">
        <v>33</v>
      </c>
      <c r="D166" t="b">
        <v>1</v>
      </c>
      <c r="H166" t="s">
        <v>2277</v>
      </c>
      <c r="I166" t="s">
        <v>336</v>
      </c>
      <c r="J166" t="b">
        <v>1</v>
      </c>
    </row>
    <row r="167" spans="1:10" x14ac:dyDescent="0.25">
      <c r="A167" t="s">
        <v>621</v>
      </c>
      <c r="B167" t="s">
        <v>622</v>
      </c>
      <c r="C167" t="s">
        <v>37</v>
      </c>
      <c r="D167" t="b">
        <v>1</v>
      </c>
      <c r="H167" t="s">
        <v>2277</v>
      </c>
      <c r="I167" t="s">
        <v>621</v>
      </c>
      <c r="J167" t="b">
        <v>1</v>
      </c>
    </row>
    <row r="168" spans="1:10" x14ac:dyDescent="0.25">
      <c r="A168" t="s">
        <v>623</v>
      </c>
      <c r="B168" t="s">
        <v>624</v>
      </c>
      <c r="C168" t="s">
        <v>37</v>
      </c>
      <c r="D168" t="b">
        <v>1</v>
      </c>
      <c r="H168" t="s">
        <v>2277</v>
      </c>
      <c r="I168" t="s">
        <v>623</v>
      </c>
      <c r="J168" t="b">
        <v>1</v>
      </c>
    </row>
    <row r="169" spans="1:10" x14ac:dyDescent="0.25">
      <c r="A169" t="s">
        <v>625</v>
      </c>
      <c r="B169" t="s">
        <v>626</v>
      </c>
      <c r="C169" t="s">
        <v>37</v>
      </c>
      <c r="D169" t="b">
        <v>1</v>
      </c>
      <c r="H169" t="s">
        <v>2277</v>
      </c>
      <c r="I169" t="s">
        <v>625</v>
      </c>
      <c r="J169" t="b">
        <v>1</v>
      </c>
    </row>
    <row r="170" spans="1:10" x14ac:dyDescent="0.25">
      <c r="A170" t="s">
        <v>627</v>
      </c>
      <c r="B170" t="s">
        <v>628</v>
      </c>
      <c r="C170" t="s">
        <v>37</v>
      </c>
      <c r="D170" t="b">
        <v>1</v>
      </c>
      <c r="H170" t="s">
        <v>2277</v>
      </c>
      <c r="I170" t="s">
        <v>627</v>
      </c>
      <c r="J170" t="b">
        <v>1</v>
      </c>
    </row>
    <row r="171" spans="1:10" x14ac:dyDescent="0.25">
      <c r="A171" t="s">
        <v>629</v>
      </c>
      <c r="B171" t="s">
        <v>630</v>
      </c>
      <c r="C171" t="s">
        <v>37</v>
      </c>
      <c r="D171" t="b">
        <v>1</v>
      </c>
      <c r="H171" t="s">
        <v>2277</v>
      </c>
      <c r="I171" t="s">
        <v>629</v>
      </c>
      <c r="J171" t="b">
        <v>1</v>
      </c>
    </row>
    <row r="172" spans="1:10" x14ac:dyDescent="0.25">
      <c r="A172" t="s">
        <v>631</v>
      </c>
      <c r="B172" t="s">
        <v>632</v>
      </c>
      <c r="C172" t="s">
        <v>37</v>
      </c>
      <c r="D172" t="b">
        <v>1</v>
      </c>
      <c r="H172" t="s">
        <v>2277</v>
      </c>
      <c r="I172" t="s">
        <v>631</v>
      </c>
      <c r="J172" t="b">
        <v>1</v>
      </c>
    </row>
    <row r="173" spans="1:10" x14ac:dyDescent="0.25">
      <c r="A173" t="s">
        <v>633</v>
      </c>
      <c r="B173" t="s">
        <v>634</v>
      </c>
      <c r="C173" t="s">
        <v>37</v>
      </c>
      <c r="D173" t="b">
        <v>1</v>
      </c>
      <c r="H173" t="s">
        <v>2277</v>
      </c>
      <c r="I173" t="s">
        <v>633</v>
      </c>
      <c r="J173" t="b">
        <v>1</v>
      </c>
    </row>
    <row r="174" spans="1:10" x14ac:dyDescent="0.25">
      <c r="A174" t="s">
        <v>635</v>
      </c>
      <c r="B174" t="s">
        <v>636</v>
      </c>
      <c r="C174" t="s">
        <v>33</v>
      </c>
      <c r="D174" t="b">
        <v>1</v>
      </c>
      <c r="H174" t="s">
        <v>2734</v>
      </c>
      <c r="I174" t="s">
        <v>635</v>
      </c>
      <c r="J174" t="b">
        <v>1</v>
      </c>
    </row>
    <row r="175" spans="1:10" x14ac:dyDescent="0.25">
      <c r="A175" t="s">
        <v>637</v>
      </c>
      <c r="B175" t="s">
        <v>638</v>
      </c>
      <c r="C175" t="s">
        <v>33</v>
      </c>
      <c r="D175" t="b">
        <v>1</v>
      </c>
      <c r="H175" t="s">
        <v>2734</v>
      </c>
      <c r="I175" t="s">
        <v>637</v>
      </c>
      <c r="J175" t="b">
        <v>1</v>
      </c>
    </row>
    <row r="176" spans="1:10" x14ac:dyDescent="0.25">
      <c r="A176" t="s">
        <v>639</v>
      </c>
      <c r="B176" t="s">
        <v>640</v>
      </c>
      <c r="C176" t="s">
        <v>33</v>
      </c>
      <c r="D176" t="b">
        <v>1</v>
      </c>
      <c r="H176" t="s">
        <v>2277</v>
      </c>
      <c r="I176" t="s">
        <v>639</v>
      </c>
      <c r="J176" t="b">
        <v>1</v>
      </c>
    </row>
    <row r="177" spans="1:100" x14ac:dyDescent="0.25">
      <c r="A177" t="s">
        <v>641</v>
      </c>
      <c r="B177" t="s">
        <v>642</v>
      </c>
      <c r="C177" t="s">
        <v>33</v>
      </c>
      <c r="D177" t="b">
        <v>1</v>
      </c>
      <c r="H177" s="1" t="s">
        <v>2745</v>
      </c>
      <c r="I177" t="s">
        <v>641</v>
      </c>
      <c r="J177" t="b">
        <v>1</v>
      </c>
    </row>
    <row r="178" spans="1:100" x14ac:dyDescent="0.25">
      <c r="A178" t="s">
        <v>643</v>
      </c>
      <c r="B178" t="s">
        <v>644</v>
      </c>
      <c r="C178" t="s">
        <v>33</v>
      </c>
      <c r="D178" t="b">
        <v>1</v>
      </c>
      <c r="H178" s="1" t="s">
        <v>2754</v>
      </c>
      <c r="I178" t="s">
        <v>643</v>
      </c>
      <c r="J178" t="b">
        <v>1</v>
      </c>
    </row>
    <row r="179" spans="1:100" x14ac:dyDescent="0.25">
      <c r="A179" t="s">
        <v>645</v>
      </c>
      <c r="B179" t="s">
        <v>646</v>
      </c>
      <c r="C179" t="s">
        <v>33</v>
      </c>
      <c r="D179" t="b">
        <v>1</v>
      </c>
      <c r="H179" t="s">
        <v>2533</v>
      </c>
      <c r="I179" t="s">
        <v>645</v>
      </c>
      <c r="J179" t="b">
        <v>1</v>
      </c>
    </row>
    <row r="180" spans="1:100" x14ac:dyDescent="0.25">
      <c r="A180" t="s">
        <v>647</v>
      </c>
      <c r="B180" t="s">
        <v>648</v>
      </c>
      <c r="C180" t="s">
        <v>37</v>
      </c>
      <c r="D180" t="b">
        <v>1</v>
      </c>
      <c r="H180" s="1" t="s">
        <v>2772</v>
      </c>
      <c r="I180" t="s">
        <v>647</v>
      </c>
      <c r="J180" t="b">
        <v>1</v>
      </c>
    </row>
    <row r="181" spans="1:100" x14ac:dyDescent="0.25">
      <c r="A181" t="s">
        <v>649</v>
      </c>
      <c r="B181" t="s">
        <v>650</v>
      </c>
      <c r="C181" t="s">
        <v>37</v>
      </c>
      <c r="D181" t="b">
        <v>1</v>
      </c>
      <c r="H181" s="1" t="s">
        <v>2781</v>
      </c>
      <c r="I181" t="s">
        <v>649</v>
      </c>
      <c r="J181" t="b">
        <v>1</v>
      </c>
    </row>
    <row r="182" spans="1:100" x14ac:dyDescent="0.25">
      <c r="A182" t="s">
        <v>651</v>
      </c>
      <c r="B182" t="s">
        <v>652</v>
      </c>
      <c r="C182" t="s">
        <v>33</v>
      </c>
      <c r="D182" t="b">
        <v>1</v>
      </c>
      <c r="H182" t="s">
        <v>2280</v>
      </c>
      <c r="I182" t="s">
        <v>651</v>
      </c>
      <c r="J182" t="b">
        <v>1</v>
      </c>
    </row>
    <row r="183" spans="1:100" x14ac:dyDescent="0.25">
      <c r="A183" t="s">
        <v>653</v>
      </c>
      <c r="B183" t="s">
        <v>654</v>
      </c>
      <c r="C183" t="s">
        <v>37</v>
      </c>
      <c r="D183" t="b">
        <v>1</v>
      </c>
      <c r="H183" t="s">
        <v>2790</v>
      </c>
      <c r="I183" t="s">
        <v>653</v>
      </c>
      <c r="J183" t="b">
        <v>1</v>
      </c>
      <c r="CV183" s="1"/>
    </row>
    <row r="184" spans="1:100" x14ac:dyDescent="0.25">
      <c r="A184" s="1" t="s">
        <v>655</v>
      </c>
      <c r="B184" t="s">
        <v>656</v>
      </c>
      <c r="C184" t="s">
        <v>37</v>
      </c>
      <c r="D184" t="b">
        <v>1</v>
      </c>
      <c r="H184" t="s">
        <v>2277</v>
      </c>
      <c r="I184" s="1" t="s">
        <v>655</v>
      </c>
      <c r="J184" t="b">
        <v>1</v>
      </c>
    </row>
    <row r="185" spans="1:100" x14ac:dyDescent="0.25">
      <c r="A185" t="s">
        <v>657</v>
      </c>
      <c r="B185" t="s">
        <v>658</v>
      </c>
      <c r="C185" t="s">
        <v>50</v>
      </c>
      <c r="D185" t="b">
        <v>1</v>
      </c>
      <c r="H185" t="s">
        <v>2277</v>
      </c>
      <c r="I185" s="1" t="s">
        <v>657</v>
      </c>
      <c r="J185" t="b">
        <v>1</v>
      </c>
    </row>
    <row r="186" spans="1:100" x14ac:dyDescent="0.25">
      <c r="A186" t="s">
        <v>659</v>
      </c>
      <c r="B186" t="s">
        <v>660</v>
      </c>
      <c r="C186" t="s">
        <v>33</v>
      </c>
      <c r="D186" t="b">
        <v>1</v>
      </c>
      <c r="H186" t="s">
        <v>2267</v>
      </c>
      <c r="I186" t="s">
        <v>659</v>
      </c>
      <c r="J186" t="b">
        <v>1</v>
      </c>
    </row>
    <row r="187" spans="1:100" x14ac:dyDescent="0.25">
      <c r="A187" t="s">
        <v>661</v>
      </c>
      <c r="B187" t="s">
        <v>662</v>
      </c>
      <c r="C187" t="s">
        <v>33</v>
      </c>
      <c r="D187" t="b">
        <v>1</v>
      </c>
      <c r="H187" t="s">
        <v>2267</v>
      </c>
      <c r="I187" t="s">
        <v>661</v>
      </c>
      <c r="J187" t="b">
        <v>1</v>
      </c>
    </row>
    <row r="188" spans="1:100" x14ac:dyDescent="0.25">
      <c r="A188" t="s">
        <v>663</v>
      </c>
      <c r="B188" t="s">
        <v>664</v>
      </c>
      <c r="C188" t="s">
        <v>33</v>
      </c>
      <c r="D188" t="b">
        <v>1</v>
      </c>
      <c r="H188" t="s">
        <v>2267</v>
      </c>
      <c r="I188" t="s">
        <v>663</v>
      </c>
      <c r="J188" t="b">
        <v>1</v>
      </c>
    </row>
    <row r="189" spans="1:100" x14ac:dyDescent="0.25">
      <c r="A189" t="s">
        <v>665</v>
      </c>
      <c r="B189" t="s">
        <v>666</v>
      </c>
      <c r="C189" t="s">
        <v>33</v>
      </c>
      <c r="D189" t="b">
        <v>1</v>
      </c>
      <c r="H189" t="s">
        <v>2277</v>
      </c>
      <c r="I189" t="s">
        <v>665</v>
      </c>
      <c r="J189" t="b">
        <v>1</v>
      </c>
    </row>
    <row r="190" spans="1:100" x14ac:dyDescent="0.25">
      <c r="A190" t="s">
        <v>667</v>
      </c>
      <c r="B190" t="s">
        <v>668</v>
      </c>
      <c r="C190" t="s">
        <v>33</v>
      </c>
      <c r="D190" t="b">
        <v>1</v>
      </c>
      <c r="H190" t="s">
        <v>2469</v>
      </c>
      <c r="I190" t="s">
        <v>667</v>
      </c>
      <c r="J190" t="b">
        <v>1</v>
      </c>
    </row>
    <row r="191" spans="1:100" x14ac:dyDescent="0.25">
      <c r="A191" t="s">
        <v>669</v>
      </c>
      <c r="B191" t="s">
        <v>670</v>
      </c>
      <c r="C191" t="s">
        <v>33</v>
      </c>
      <c r="D191" t="b">
        <v>1</v>
      </c>
      <c r="H191" t="s">
        <v>2469</v>
      </c>
      <c r="I191" t="s">
        <v>669</v>
      </c>
      <c r="J191" t="b">
        <v>1</v>
      </c>
    </row>
    <row r="192" spans="1:100" x14ac:dyDescent="0.25">
      <c r="A192" t="s">
        <v>671</v>
      </c>
      <c r="B192" t="s">
        <v>672</v>
      </c>
      <c r="C192" t="s">
        <v>33</v>
      </c>
      <c r="D192" t="b">
        <v>1</v>
      </c>
      <c r="H192" t="s">
        <v>2469</v>
      </c>
      <c r="I192" t="s">
        <v>671</v>
      </c>
      <c r="J192" t="b">
        <v>1</v>
      </c>
    </row>
    <row r="193" spans="1:58" x14ac:dyDescent="0.25">
      <c r="A193" t="s">
        <v>673</v>
      </c>
      <c r="B193" t="s">
        <v>674</v>
      </c>
      <c r="C193" t="s">
        <v>33</v>
      </c>
      <c r="D193" t="b">
        <v>1</v>
      </c>
      <c r="H193" t="s">
        <v>2469</v>
      </c>
      <c r="I193" t="s">
        <v>673</v>
      </c>
      <c r="J193" t="b">
        <v>1</v>
      </c>
    </row>
    <row r="194" spans="1:58" x14ac:dyDescent="0.25">
      <c r="A194" t="s">
        <v>675</v>
      </c>
      <c r="B194" t="s">
        <v>676</v>
      </c>
      <c r="C194" t="s">
        <v>33</v>
      </c>
      <c r="D194" t="b">
        <v>1</v>
      </c>
      <c r="H194" t="s">
        <v>2469</v>
      </c>
      <c r="I194" t="s">
        <v>675</v>
      </c>
      <c r="J194" t="b">
        <v>1</v>
      </c>
    </row>
    <row r="195" spans="1:58" x14ac:dyDescent="0.25">
      <c r="A195" t="s">
        <v>677</v>
      </c>
      <c r="B195" t="s">
        <v>678</v>
      </c>
      <c r="C195" t="s">
        <v>33</v>
      </c>
      <c r="D195" t="b">
        <v>1</v>
      </c>
      <c r="H195" t="s">
        <v>2469</v>
      </c>
      <c r="I195" t="s">
        <v>677</v>
      </c>
      <c r="J195" t="b">
        <v>1</v>
      </c>
    </row>
    <row r="196" spans="1:58" x14ac:dyDescent="0.25">
      <c r="A196" t="s">
        <v>679</v>
      </c>
      <c r="B196" t="s">
        <v>680</v>
      </c>
      <c r="C196" t="s">
        <v>33</v>
      </c>
      <c r="D196" t="b">
        <v>1</v>
      </c>
      <c r="H196" t="s">
        <v>2469</v>
      </c>
      <c r="I196" t="s">
        <v>679</v>
      </c>
      <c r="J196" t="b">
        <v>1</v>
      </c>
    </row>
    <row r="197" spans="1:58" x14ac:dyDescent="0.25">
      <c r="A197" t="s">
        <v>681</v>
      </c>
      <c r="B197" t="s">
        <v>682</v>
      </c>
      <c r="C197" t="s">
        <v>33</v>
      </c>
      <c r="D197" t="b">
        <v>1</v>
      </c>
      <c r="H197" t="s">
        <v>2469</v>
      </c>
      <c r="I197" t="s">
        <v>681</v>
      </c>
      <c r="J197" t="b">
        <v>1</v>
      </c>
    </row>
    <row r="198" spans="1:58" x14ac:dyDescent="0.25">
      <c r="A198" t="s">
        <v>683</v>
      </c>
      <c r="B198" t="s">
        <v>684</v>
      </c>
      <c r="C198" t="s">
        <v>33</v>
      </c>
      <c r="D198" t="b">
        <v>1</v>
      </c>
      <c r="H198" t="s">
        <v>2469</v>
      </c>
      <c r="I198" t="s">
        <v>683</v>
      </c>
      <c r="J198" t="b">
        <v>1</v>
      </c>
    </row>
    <row r="199" spans="1:58" x14ac:dyDescent="0.25">
      <c r="A199" t="s">
        <v>685</v>
      </c>
      <c r="B199" t="s">
        <v>686</v>
      </c>
      <c r="C199" t="s">
        <v>33</v>
      </c>
      <c r="D199" t="b">
        <v>1</v>
      </c>
      <c r="H199" t="s">
        <v>2469</v>
      </c>
      <c r="I199" t="s">
        <v>685</v>
      </c>
      <c r="J199" t="b">
        <v>1</v>
      </c>
      <c r="BF199" s="1"/>
    </row>
    <row r="200" spans="1:58" x14ac:dyDescent="0.25">
      <c r="A200" t="s">
        <v>687</v>
      </c>
      <c r="B200" t="s">
        <v>688</v>
      </c>
      <c r="C200" t="s">
        <v>37</v>
      </c>
      <c r="D200" t="b">
        <v>1</v>
      </c>
      <c r="H200" t="s">
        <v>2277</v>
      </c>
      <c r="I200" t="s">
        <v>687</v>
      </c>
      <c r="J200" t="b">
        <v>1</v>
      </c>
    </row>
    <row r="201" spans="1:58" x14ac:dyDescent="0.25">
      <c r="A201" t="s">
        <v>689</v>
      </c>
      <c r="B201" t="s">
        <v>690</v>
      </c>
      <c r="C201" t="s">
        <v>33</v>
      </c>
      <c r="D201" t="b">
        <v>1</v>
      </c>
      <c r="H201" t="s">
        <v>2724</v>
      </c>
      <c r="I201" t="s">
        <v>689</v>
      </c>
      <c r="J201" t="b">
        <v>1</v>
      </c>
    </row>
    <row r="202" spans="1:58" x14ac:dyDescent="0.25">
      <c r="A202" t="s">
        <v>691</v>
      </c>
      <c r="B202" t="s">
        <v>692</v>
      </c>
      <c r="C202" t="s">
        <v>33</v>
      </c>
      <c r="D202" t="b">
        <v>1</v>
      </c>
      <c r="H202" t="s">
        <v>2481</v>
      </c>
      <c r="I202" t="s">
        <v>691</v>
      </c>
      <c r="J202" t="b">
        <v>1</v>
      </c>
      <c r="BF202" s="1"/>
    </row>
    <row r="203" spans="1:58" x14ac:dyDescent="0.25">
      <c r="A203" t="s">
        <v>693</v>
      </c>
      <c r="B203" t="s">
        <v>694</v>
      </c>
      <c r="C203" t="s">
        <v>33</v>
      </c>
      <c r="D203" t="b">
        <v>1</v>
      </c>
      <c r="H203" t="s">
        <v>2277</v>
      </c>
      <c r="I203" t="s">
        <v>693</v>
      </c>
      <c r="J203" t="b">
        <v>1</v>
      </c>
    </row>
    <row r="204" spans="1:58" x14ac:dyDescent="0.25">
      <c r="A204" t="s">
        <v>695</v>
      </c>
      <c r="B204" t="s">
        <v>696</v>
      </c>
      <c r="C204" t="s">
        <v>33</v>
      </c>
      <c r="D204" t="b">
        <v>1</v>
      </c>
      <c r="H204" t="s">
        <v>2481</v>
      </c>
      <c r="I204" t="s">
        <v>695</v>
      </c>
      <c r="J204" t="b">
        <v>1</v>
      </c>
    </row>
    <row r="205" spans="1:58" x14ac:dyDescent="0.25">
      <c r="A205" t="s">
        <v>697</v>
      </c>
      <c r="B205" t="s">
        <v>698</v>
      </c>
      <c r="C205" t="s">
        <v>33</v>
      </c>
      <c r="D205" t="b">
        <v>1</v>
      </c>
      <c r="H205" t="s">
        <v>2495</v>
      </c>
      <c r="I205" t="s">
        <v>697</v>
      </c>
      <c r="J205" t="b">
        <v>1</v>
      </c>
    </row>
    <row r="206" spans="1:58" x14ac:dyDescent="0.25">
      <c r="A206" t="s">
        <v>699</v>
      </c>
      <c r="B206" t="s">
        <v>700</v>
      </c>
      <c r="C206" t="s">
        <v>37</v>
      </c>
      <c r="D206" t="b">
        <v>1</v>
      </c>
      <c r="H206" t="s">
        <v>2277</v>
      </c>
      <c r="I206" t="s">
        <v>699</v>
      </c>
      <c r="J206" t="b">
        <v>1</v>
      </c>
    </row>
    <row r="207" spans="1:58" x14ac:dyDescent="0.25">
      <c r="A207" t="s">
        <v>701</v>
      </c>
      <c r="B207" t="s">
        <v>702</v>
      </c>
      <c r="C207" t="s">
        <v>37</v>
      </c>
      <c r="D207" t="b">
        <v>1</v>
      </c>
      <c r="H207" t="s">
        <v>2277</v>
      </c>
      <c r="I207" t="s">
        <v>701</v>
      </c>
      <c r="J207" t="b">
        <v>1</v>
      </c>
    </row>
    <row r="208" spans="1:58" x14ac:dyDescent="0.25">
      <c r="A208" t="s">
        <v>703</v>
      </c>
      <c r="B208" t="s">
        <v>704</v>
      </c>
      <c r="C208" t="s">
        <v>33</v>
      </c>
      <c r="D208" t="b">
        <v>1</v>
      </c>
      <c r="H208" t="s">
        <v>2808</v>
      </c>
      <c r="I208" t="s">
        <v>703</v>
      </c>
      <c r="J208" t="b">
        <v>1</v>
      </c>
    </row>
    <row r="209" spans="1:110" x14ac:dyDescent="0.25">
      <c r="A209" t="s">
        <v>705</v>
      </c>
      <c r="B209" t="s">
        <v>706</v>
      </c>
      <c r="C209" t="s">
        <v>33</v>
      </c>
      <c r="D209" t="b">
        <v>1</v>
      </c>
      <c r="H209" t="s">
        <v>2267</v>
      </c>
      <c r="I209" t="s">
        <v>705</v>
      </c>
      <c r="J209" t="b">
        <v>1</v>
      </c>
    </row>
    <row r="210" spans="1:110" x14ac:dyDescent="0.25">
      <c r="A210" t="s">
        <v>707</v>
      </c>
      <c r="B210" t="s">
        <v>708</v>
      </c>
      <c r="C210" t="s">
        <v>33</v>
      </c>
      <c r="D210" t="b">
        <v>1</v>
      </c>
      <c r="H210" t="s">
        <v>2267</v>
      </c>
      <c r="I210" t="s">
        <v>707</v>
      </c>
      <c r="J210" t="b">
        <v>1</v>
      </c>
    </row>
    <row r="211" spans="1:110" x14ac:dyDescent="0.25">
      <c r="A211" t="s">
        <v>709</v>
      </c>
      <c r="B211" t="s">
        <v>710</v>
      </c>
      <c r="C211" t="s">
        <v>33</v>
      </c>
      <c r="D211" t="b">
        <v>1</v>
      </c>
      <c r="H211" t="s">
        <v>2277</v>
      </c>
      <c r="I211" t="s">
        <v>709</v>
      </c>
      <c r="J211" t="b">
        <v>1</v>
      </c>
    </row>
    <row r="212" spans="1:110" x14ac:dyDescent="0.25">
      <c r="A212" t="s">
        <v>711</v>
      </c>
      <c r="B212" t="s">
        <v>712</v>
      </c>
      <c r="C212" t="s">
        <v>33</v>
      </c>
      <c r="D212" t="b">
        <v>1</v>
      </c>
      <c r="H212" t="s">
        <v>2277</v>
      </c>
      <c r="I212" t="s">
        <v>711</v>
      </c>
      <c r="J212" t="b">
        <v>1</v>
      </c>
    </row>
    <row r="213" spans="1:110" x14ac:dyDescent="0.25">
      <c r="A213" t="s">
        <v>713</v>
      </c>
      <c r="B213" t="s">
        <v>714</v>
      </c>
      <c r="C213" t="s">
        <v>33</v>
      </c>
      <c r="D213" t="b">
        <v>1</v>
      </c>
      <c r="H213" t="s">
        <v>2507</v>
      </c>
      <c r="I213" t="s">
        <v>713</v>
      </c>
      <c r="J213" t="b">
        <v>1</v>
      </c>
    </row>
    <row r="214" spans="1:110" x14ac:dyDescent="0.25">
      <c r="A214" t="s">
        <v>715</v>
      </c>
      <c r="B214" t="s">
        <v>716</v>
      </c>
      <c r="C214" t="s">
        <v>33</v>
      </c>
      <c r="D214" t="b">
        <v>1</v>
      </c>
      <c r="H214" t="s">
        <v>2604</v>
      </c>
      <c r="I214" t="s">
        <v>715</v>
      </c>
      <c r="J214" t="b">
        <v>1</v>
      </c>
    </row>
    <row r="215" spans="1:110" x14ac:dyDescent="0.25">
      <c r="A215" t="s">
        <v>717</v>
      </c>
      <c r="B215" t="s">
        <v>718</v>
      </c>
      <c r="C215" t="s">
        <v>33</v>
      </c>
      <c r="D215" t="b">
        <v>1</v>
      </c>
      <c r="H215" t="s">
        <v>2277</v>
      </c>
      <c r="I215" t="s">
        <v>717</v>
      </c>
      <c r="J215" t="b">
        <v>1</v>
      </c>
    </row>
    <row r="216" spans="1:110" x14ac:dyDescent="0.25">
      <c r="A216" t="s">
        <v>719</v>
      </c>
      <c r="B216" t="s">
        <v>720</v>
      </c>
      <c r="C216" t="s">
        <v>33</v>
      </c>
      <c r="D216" t="b">
        <v>1</v>
      </c>
      <c r="H216" t="s">
        <v>2277</v>
      </c>
      <c r="I216" t="s">
        <v>719</v>
      </c>
      <c r="J216" t="b">
        <v>1</v>
      </c>
    </row>
    <row r="217" spans="1:110" x14ac:dyDescent="0.25">
      <c r="A217" t="s">
        <v>721</v>
      </c>
      <c r="B217" t="s">
        <v>722</v>
      </c>
      <c r="C217" t="s">
        <v>33</v>
      </c>
      <c r="D217" t="b">
        <v>1</v>
      </c>
      <c r="H217" t="s">
        <v>2277</v>
      </c>
      <c r="I217" t="s">
        <v>721</v>
      </c>
      <c r="J217" t="b">
        <v>1</v>
      </c>
      <c r="DC217" s="1"/>
      <c r="DF217" s="1"/>
    </row>
    <row r="218" spans="1:110" x14ac:dyDescent="0.25">
      <c r="A218" t="s">
        <v>723</v>
      </c>
      <c r="B218" t="s">
        <v>724</v>
      </c>
      <c r="C218" t="s">
        <v>33</v>
      </c>
      <c r="D218" t="b">
        <v>1</v>
      </c>
      <c r="H218" t="s">
        <v>2822</v>
      </c>
      <c r="I218" t="s">
        <v>723</v>
      </c>
      <c r="J218" t="b">
        <v>1</v>
      </c>
    </row>
    <row r="219" spans="1:110" x14ac:dyDescent="0.25">
      <c r="A219" t="s">
        <v>725</v>
      </c>
      <c r="B219" t="s">
        <v>726</v>
      </c>
      <c r="C219" t="s">
        <v>50</v>
      </c>
      <c r="D219" t="b">
        <v>1</v>
      </c>
      <c r="H219" t="s">
        <v>2277</v>
      </c>
      <c r="I219" t="s">
        <v>725</v>
      </c>
      <c r="J219" t="b">
        <v>1</v>
      </c>
    </row>
    <row r="220" spans="1:110" x14ac:dyDescent="0.25">
      <c r="A220" t="s">
        <v>727</v>
      </c>
      <c r="B220" t="s">
        <v>728</v>
      </c>
      <c r="C220" t="s">
        <v>50</v>
      </c>
      <c r="D220" t="b">
        <v>1</v>
      </c>
      <c r="H220" t="s">
        <v>2277</v>
      </c>
      <c r="I220" t="s">
        <v>727</v>
      </c>
      <c r="J220" t="b">
        <v>1</v>
      </c>
    </row>
    <row r="221" spans="1:110" x14ac:dyDescent="0.25">
      <c r="A221" t="s">
        <v>729</v>
      </c>
      <c r="B221" t="s">
        <v>730</v>
      </c>
      <c r="C221" t="s">
        <v>37</v>
      </c>
      <c r="D221" t="b">
        <v>1</v>
      </c>
      <c r="H221" t="s">
        <v>2277</v>
      </c>
      <c r="I221" t="s">
        <v>729</v>
      </c>
      <c r="J221" t="b">
        <v>1</v>
      </c>
    </row>
    <row r="222" spans="1:110" x14ac:dyDescent="0.25">
      <c r="A222" s="1" t="s">
        <v>731</v>
      </c>
      <c r="B222" t="s">
        <v>732</v>
      </c>
      <c r="C222" t="s">
        <v>33</v>
      </c>
      <c r="D222" t="b">
        <v>1</v>
      </c>
      <c r="H222" t="s">
        <v>2277</v>
      </c>
      <c r="I222" s="1" t="s">
        <v>731</v>
      </c>
      <c r="J222" t="b">
        <v>1</v>
      </c>
    </row>
    <row r="223" spans="1:110" x14ac:dyDescent="0.25">
      <c r="A223" t="s">
        <v>733</v>
      </c>
      <c r="B223" t="s">
        <v>734</v>
      </c>
      <c r="C223" t="s">
        <v>33</v>
      </c>
      <c r="D223" t="b">
        <v>1</v>
      </c>
      <c r="H223" t="s">
        <v>2277</v>
      </c>
      <c r="I223" s="1" t="s">
        <v>733</v>
      </c>
      <c r="J223" t="b">
        <v>1</v>
      </c>
    </row>
    <row r="224" spans="1:110" x14ac:dyDescent="0.25">
      <c r="A224" t="s">
        <v>735</v>
      </c>
      <c r="B224" t="s">
        <v>736</v>
      </c>
      <c r="C224" t="s">
        <v>33</v>
      </c>
      <c r="D224" t="b">
        <v>1</v>
      </c>
      <c r="H224" t="s">
        <v>2277</v>
      </c>
      <c r="I224" t="s">
        <v>735</v>
      </c>
      <c r="J224" t="b">
        <v>1</v>
      </c>
    </row>
    <row r="225" spans="1:58" x14ac:dyDescent="0.25">
      <c r="A225" t="s">
        <v>737</v>
      </c>
      <c r="B225" t="s">
        <v>738</v>
      </c>
      <c r="C225" t="s">
        <v>33</v>
      </c>
      <c r="D225" t="b">
        <v>1</v>
      </c>
      <c r="H225" t="s">
        <v>2277</v>
      </c>
      <c r="I225" t="s">
        <v>737</v>
      </c>
      <c r="J225" t="b">
        <v>1</v>
      </c>
    </row>
    <row r="226" spans="1:58" x14ac:dyDescent="0.25">
      <c r="A226" t="s">
        <v>739</v>
      </c>
      <c r="B226" t="s">
        <v>740</v>
      </c>
      <c r="C226" t="s">
        <v>33</v>
      </c>
      <c r="D226" t="b">
        <v>1</v>
      </c>
      <c r="H226" t="s">
        <v>2469</v>
      </c>
      <c r="I226" t="s">
        <v>739</v>
      </c>
      <c r="J226" t="b">
        <v>1</v>
      </c>
    </row>
    <row r="227" spans="1:58" x14ac:dyDescent="0.25">
      <c r="A227" t="s">
        <v>741</v>
      </c>
      <c r="B227" t="s">
        <v>742</v>
      </c>
      <c r="C227" t="s">
        <v>33</v>
      </c>
      <c r="D227" t="b">
        <v>1</v>
      </c>
      <c r="H227" t="s">
        <v>2469</v>
      </c>
      <c r="I227" t="s">
        <v>741</v>
      </c>
      <c r="J227" t="b">
        <v>1</v>
      </c>
    </row>
    <row r="228" spans="1:58" x14ac:dyDescent="0.25">
      <c r="A228" t="s">
        <v>743</v>
      </c>
      <c r="B228" t="s">
        <v>744</v>
      </c>
      <c r="C228" t="s">
        <v>33</v>
      </c>
      <c r="D228" t="b">
        <v>1</v>
      </c>
      <c r="H228" t="s">
        <v>2469</v>
      </c>
      <c r="I228" t="s">
        <v>743</v>
      </c>
      <c r="J228" t="b">
        <v>1</v>
      </c>
      <c r="BF228" s="1"/>
    </row>
    <row r="229" spans="1:58" x14ac:dyDescent="0.25">
      <c r="A229" t="s">
        <v>745</v>
      </c>
      <c r="B229" t="s">
        <v>746</v>
      </c>
      <c r="C229" t="s">
        <v>37</v>
      </c>
      <c r="D229" t="b">
        <v>1</v>
      </c>
      <c r="H229" t="s">
        <v>2277</v>
      </c>
      <c r="I229" t="s">
        <v>745</v>
      </c>
      <c r="J229" t="b">
        <v>1</v>
      </c>
    </row>
    <row r="230" spans="1:58" x14ac:dyDescent="0.25">
      <c r="A230" t="s">
        <v>747</v>
      </c>
      <c r="B230" t="s">
        <v>748</v>
      </c>
      <c r="C230" t="s">
        <v>33</v>
      </c>
      <c r="D230" t="b">
        <v>1</v>
      </c>
      <c r="H230" t="s">
        <v>2808</v>
      </c>
      <c r="I230" t="s">
        <v>747</v>
      </c>
      <c r="J230" t="b">
        <v>1</v>
      </c>
    </row>
    <row r="231" spans="1:58" x14ac:dyDescent="0.25">
      <c r="A231" t="s">
        <v>749</v>
      </c>
      <c r="B231" t="s">
        <v>750</v>
      </c>
      <c r="C231" t="s">
        <v>33</v>
      </c>
      <c r="D231" t="b">
        <v>1</v>
      </c>
      <c r="H231" t="s">
        <v>2277</v>
      </c>
      <c r="I231" t="s">
        <v>749</v>
      </c>
      <c r="J231" t="b">
        <v>1</v>
      </c>
    </row>
    <row r="232" spans="1:58" x14ac:dyDescent="0.25">
      <c r="A232" t="s">
        <v>751</v>
      </c>
      <c r="B232" t="s">
        <v>752</v>
      </c>
      <c r="C232" t="s">
        <v>33</v>
      </c>
      <c r="D232" t="b">
        <v>1</v>
      </c>
      <c r="H232" t="s">
        <v>2277</v>
      </c>
      <c r="I232" t="s">
        <v>751</v>
      </c>
      <c r="J232" t="b">
        <v>1</v>
      </c>
    </row>
    <row r="233" spans="1:58" x14ac:dyDescent="0.25">
      <c r="A233" t="s">
        <v>753</v>
      </c>
      <c r="B233" t="s">
        <v>754</v>
      </c>
      <c r="C233" t="s">
        <v>33</v>
      </c>
      <c r="D233" t="b">
        <v>1</v>
      </c>
      <c r="H233" t="s">
        <v>2277</v>
      </c>
      <c r="I233" t="s">
        <v>753</v>
      </c>
      <c r="J233" t="b">
        <v>1</v>
      </c>
    </row>
    <row r="234" spans="1:58" x14ac:dyDescent="0.25">
      <c r="A234" t="s">
        <v>755</v>
      </c>
      <c r="B234" t="s">
        <v>756</v>
      </c>
      <c r="C234" t="s">
        <v>33</v>
      </c>
      <c r="D234" t="b">
        <v>1</v>
      </c>
      <c r="H234" t="s">
        <v>2277</v>
      </c>
      <c r="I234" t="s">
        <v>755</v>
      </c>
      <c r="J234" t="b">
        <v>1</v>
      </c>
    </row>
    <row r="235" spans="1:58" x14ac:dyDescent="0.25">
      <c r="A235" t="s">
        <v>757</v>
      </c>
      <c r="B235" t="s">
        <v>758</v>
      </c>
      <c r="C235" t="s">
        <v>37</v>
      </c>
      <c r="D235" t="b">
        <v>1</v>
      </c>
      <c r="H235" t="s">
        <v>2312</v>
      </c>
      <c r="I235" t="s">
        <v>757</v>
      </c>
      <c r="J235" t="b">
        <v>1</v>
      </c>
    </row>
    <row r="236" spans="1:58" x14ac:dyDescent="0.25">
      <c r="A236" t="s">
        <v>759</v>
      </c>
      <c r="B236" t="s">
        <v>760</v>
      </c>
      <c r="C236" t="s">
        <v>33</v>
      </c>
      <c r="D236" t="b">
        <v>1</v>
      </c>
      <c r="H236" t="s">
        <v>2763</v>
      </c>
      <c r="I236" t="s">
        <v>759</v>
      </c>
      <c r="J236" t="b">
        <v>1</v>
      </c>
    </row>
    <row r="237" spans="1:58" x14ac:dyDescent="0.25">
      <c r="A237" t="s">
        <v>761</v>
      </c>
      <c r="B237" t="s">
        <v>762</v>
      </c>
      <c r="C237" t="s">
        <v>37</v>
      </c>
      <c r="D237" t="b">
        <v>1</v>
      </c>
      <c r="H237" t="s">
        <v>2277</v>
      </c>
      <c r="I237" t="s">
        <v>761</v>
      </c>
      <c r="J237" t="b">
        <v>1</v>
      </c>
    </row>
    <row r="238" spans="1:58" x14ac:dyDescent="0.25">
      <c r="A238" t="s">
        <v>763</v>
      </c>
      <c r="B238" t="s">
        <v>764</v>
      </c>
      <c r="C238" t="s">
        <v>37</v>
      </c>
      <c r="D238" t="b">
        <v>1</v>
      </c>
      <c r="H238" t="s">
        <v>2277</v>
      </c>
      <c r="I238" t="s">
        <v>763</v>
      </c>
      <c r="J238" t="b">
        <v>1</v>
      </c>
    </row>
    <row r="239" spans="1:58" x14ac:dyDescent="0.25">
      <c r="A239" t="s">
        <v>765</v>
      </c>
      <c r="B239" t="s">
        <v>766</v>
      </c>
      <c r="C239" t="s">
        <v>37</v>
      </c>
      <c r="D239" t="b">
        <v>1</v>
      </c>
      <c r="H239" t="s">
        <v>2277</v>
      </c>
      <c r="I239" t="s">
        <v>765</v>
      </c>
      <c r="J239" t="b">
        <v>1</v>
      </c>
    </row>
    <row r="240" spans="1:58" x14ac:dyDescent="0.25">
      <c r="A240" t="s">
        <v>767</v>
      </c>
      <c r="B240" t="s">
        <v>768</v>
      </c>
      <c r="C240" t="s">
        <v>37</v>
      </c>
      <c r="D240" t="b">
        <v>1</v>
      </c>
      <c r="H240" t="s">
        <v>2277</v>
      </c>
      <c r="I240" t="s">
        <v>767</v>
      </c>
      <c r="J240" t="b">
        <v>1</v>
      </c>
    </row>
    <row r="241" spans="1:110" x14ac:dyDescent="0.25">
      <c r="A241" t="s">
        <v>769</v>
      </c>
      <c r="B241" t="s">
        <v>770</v>
      </c>
      <c r="C241" t="s">
        <v>37</v>
      </c>
      <c r="D241" t="b">
        <v>1</v>
      </c>
      <c r="H241" t="s">
        <v>2277</v>
      </c>
      <c r="I241" t="s">
        <v>769</v>
      </c>
      <c r="J241" t="b">
        <v>1</v>
      </c>
    </row>
    <row r="242" spans="1:110" x14ac:dyDescent="0.25">
      <c r="A242" t="s">
        <v>771</v>
      </c>
      <c r="B242" t="s">
        <v>772</v>
      </c>
      <c r="C242" t="s">
        <v>37</v>
      </c>
      <c r="D242" t="b">
        <v>1</v>
      </c>
      <c r="H242" t="s">
        <v>2277</v>
      </c>
      <c r="I242" t="s">
        <v>771</v>
      </c>
      <c r="J242" t="b">
        <v>1</v>
      </c>
    </row>
    <row r="243" spans="1:110" x14ac:dyDescent="0.25">
      <c r="A243" t="s">
        <v>773</v>
      </c>
      <c r="B243" t="s">
        <v>774</v>
      </c>
      <c r="C243" t="s">
        <v>37</v>
      </c>
      <c r="D243" t="b">
        <v>1</v>
      </c>
      <c r="H243" t="s">
        <v>2277</v>
      </c>
      <c r="I243" t="s">
        <v>773</v>
      </c>
      <c r="J243" t="b">
        <v>1</v>
      </c>
    </row>
    <row r="244" spans="1:110" x14ac:dyDescent="0.25">
      <c r="A244" t="s">
        <v>775</v>
      </c>
      <c r="B244" t="s">
        <v>776</v>
      </c>
      <c r="C244" t="s">
        <v>37</v>
      </c>
      <c r="D244" t="b">
        <v>1</v>
      </c>
      <c r="H244" t="s">
        <v>2277</v>
      </c>
      <c r="I244" t="s">
        <v>775</v>
      </c>
      <c r="J244" t="b">
        <v>1</v>
      </c>
    </row>
    <row r="245" spans="1:110" x14ac:dyDescent="0.25">
      <c r="A245" t="s">
        <v>777</v>
      </c>
      <c r="B245" t="s">
        <v>778</v>
      </c>
      <c r="C245" t="s">
        <v>37</v>
      </c>
      <c r="D245" t="b">
        <v>1</v>
      </c>
      <c r="H245" t="s">
        <v>2277</v>
      </c>
      <c r="I245" t="s">
        <v>777</v>
      </c>
      <c r="J245" t="b">
        <v>1</v>
      </c>
    </row>
    <row r="246" spans="1:110" x14ac:dyDescent="0.25">
      <c r="A246" t="s">
        <v>779</v>
      </c>
      <c r="B246" t="s">
        <v>780</v>
      </c>
      <c r="C246" t="s">
        <v>37</v>
      </c>
      <c r="D246" t="b">
        <v>1</v>
      </c>
      <c r="H246" t="s">
        <v>2277</v>
      </c>
      <c r="I246" t="s">
        <v>779</v>
      </c>
      <c r="J246" t="b">
        <v>1</v>
      </c>
      <c r="DF246" s="1"/>
    </row>
    <row r="247" spans="1:110" x14ac:dyDescent="0.25">
      <c r="A247" t="s">
        <v>781</v>
      </c>
      <c r="B247" t="s">
        <v>782</v>
      </c>
      <c r="C247" t="s">
        <v>33</v>
      </c>
      <c r="D247" t="b">
        <v>1</v>
      </c>
      <c r="H247" t="s">
        <v>2277</v>
      </c>
      <c r="I247" t="s">
        <v>781</v>
      </c>
      <c r="J247" t="b">
        <v>1</v>
      </c>
    </row>
    <row r="248" spans="1:110" x14ac:dyDescent="0.25">
      <c r="A248" t="s">
        <v>783</v>
      </c>
      <c r="B248" t="s">
        <v>784</v>
      </c>
      <c r="C248" t="s">
        <v>33</v>
      </c>
      <c r="D248" t="b">
        <v>1</v>
      </c>
      <c r="H248" t="s">
        <v>2277</v>
      </c>
      <c r="I248" t="s">
        <v>783</v>
      </c>
      <c r="J248" t="b">
        <v>1</v>
      </c>
    </row>
    <row r="249" spans="1:110" x14ac:dyDescent="0.25">
      <c r="A249" t="s">
        <v>785</v>
      </c>
      <c r="B249" t="s">
        <v>786</v>
      </c>
      <c r="C249" t="s">
        <v>33</v>
      </c>
      <c r="D249" t="b">
        <v>1</v>
      </c>
      <c r="H249" t="s">
        <v>2277</v>
      </c>
      <c r="I249" t="s">
        <v>785</v>
      </c>
      <c r="J249" t="b">
        <v>1</v>
      </c>
    </row>
    <row r="250" spans="1:110" x14ac:dyDescent="0.25">
      <c r="A250" t="s">
        <v>787</v>
      </c>
      <c r="B250" t="s">
        <v>788</v>
      </c>
      <c r="C250" t="s">
        <v>33</v>
      </c>
      <c r="D250" t="b">
        <v>1</v>
      </c>
      <c r="H250" t="s">
        <v>2277</v>
      </c>
      <c r="I250" t="s">
        <v>787</v>
      </c>
      <c r="J250" t="b">
        <v>1</v>
      </c>
    </row>
    <row r="251" spans="1:110" x14ac:dyDescent="0.25">
      <c r="A251" t="s">
        <v>789</v>
      </c>
      <c r="B251" t="s">
        <v>790</v>
      </c>
      <c r="C251" t="s">
        <v>33</v>
      </c>
      <c r="D251" t="b">
        <v>1</v>
      </c>
      <c r="H251" t="s">
        <v>2277</v>
      </c>
      <c r="I251" t="s">
        <v>789</v>
      </c>
      <c r="J251" t="b">
        <v>1</v>
      </c>
    </row>
    <row r="252" spans="1:110" x14ac:dyDescent="0.25">
      <c r="A252" t="s">
        <v>791</v>
      </c>
      <c r="B252" t="s">
        <v>792</v>
      </c>
      <c r="C252" t="s">
        <v>33</v>
      </c>
      <c r="D252" t="b">
        <v>1</v>
      </c>
      <c r="H252" t="s">
        <v>2277</v>
      </c>
      <c r="I252" t="s">
        <v>791</v>
      </c>
      <c r="J252" t="b">
        <v>1</v>
      </c>
      <c r="DF252" s="1"/>
    </row>
    <row r="253" spans="1:110" x14ac:dyDescent="0.25">
      <c r="A253" t="s">
        <v>793</v>
      </c>
      <c r="B253" t="s">
        <v>794</v>
      </c>
      <c r="C253" t="s">
        <v>33</v>
      </c>
      <c r="D253" t="b">
        <v>1</v>
      </c>
      <c r="H253" t="s">
        <v>2828</v>
      </c>
      <c r="I253" t="s">
        <v>793</v>
      </c>
      <c r="J253" t="b">
        <v>1</v>
      </c>
    </row>
    <row r="254" spans="1:110" x14ac:dyDescent="0.25">
      <c r="A254" t="s">
        <v>795</v>
      </c>
      <c r="B254" t="s">
        <v>796</v>
      </c>
      <c r="C254" t="s">
        <v>50</v>
      </c>
      <c r="D254" t="b">
        <v>1</v>
      </c>
      <c r="H254" t="s">
        <v>2277</v>
      </c>
      <c r="I254" t="s">
        <v>795</v>
      </c>
      <c r="J254" t="b">
        <v>1</v>
      </c>
      <c r="BF254" s="1"/>
    </row>
    <row r="255" spans="1:110" x14ac:dyDescent="0.25">
      <c r="A255" t="s">
        <v>797</v>
      </c>
      <c r="B255" t="s">
        <v>798</v>
      </c>
      <c r="C255" t="s">
        <v>37</v>
      </c>
      <c r="D255" t="b">
        <v>1</v>
      </c>
      <c r="H255" t="s">
        <v>2831</v>
      </c>
      <c r="I255" t="s">
        <v>797</v>
      </c>
      <c r="J255" t="b">
        <v>1</v>
      </c>
      <c r="DF255" s="1"/>
    </row>
    <row r="256" spans="1:110" x14ac:dyDescent="0.25">
      <c r="A256" t="s">
        <v>799</v>
      </c>
      <c r="B256" t="s">
        <v>800</v>
      </c>
      <c r="C256" t="s">
        <v>33</v>
      </c>
      <c r="D256" t="b">
        <v>1</v>
      </c>
      <c r="H256" t="s">
        <v>2280</v>
      </c>
      <c r="I256" t="s">
        <v>799</v>
      </c>
      <c r="J256" t="b">
        <v>1</v>
      </c>
    </row>
    <row r="257" spans="1:107" x14ac:dyDescent="0.25">
      <c r="A257" t="s">
        <v>801</v>
      </c>
      <c r="B257" t="s">
        <v>802</v>
      </c>
      <c r="C257" t="s">
        <v>33</v>
      </c>
      <c r="D257" t="b">
        <v>1</v>
      </c>
      <c r="H257" t="s">
        <v>2280</v>
      </c>
      <c r="I257" t="s">
        <v>801</v>
      </c>
      <c r="J257" t="b">
        <v>1</v>
      </c>
    </row>
    <row r="258" spans="1:107" x14ac:dyDescent="0.25">
      <c r="A258" t="s">
        <v>803</v>
      </c>
      <c r="B258" t="s">
        <v>804</v>
      </c>
      <c r="C258" t="s">
        <v>33</v>
      </c>
      <c r="D258" t="b">
        <v>1</v>
      </c>
      <c r="H258" t="s">
        <v>2280</v>
      </c>
      <c r="I258" t="s">
        <v>803</v>
      </c>
      <c r="J258" t="b">
        <v>1</v>
      </c>
    </row>
    <row r="259" spans="1:107" x14ac:dyDescent="0.25">
      <c r="A259" t="s">
        <v>805</v>
      </c>
      <c r="B259" t="s">
        <v>806</v>
      </c>
      <c r="C259" t="s">
        <v>33</v>
      </c>
      <c r="D259" t="b">
        <v>1</v>
      </c>
      <c r="H259" t="s">
        <v>2280</v>
      </c>
      <c r="I259" t="s">
        <v>805</v>
      </c>
      <c r="J259" t="b">
        <v>1</v>
      </c>
      <c r="BF259" s="1"/>
      <c r="CU259" s="1"/>
    </row>
    <row r="260" spans="1:107" x14ac:dyDescent="0.25">
      <c r="A260" t="s">
        <v>807</v>
      </c>
      <c r="B260" t="s">
        <v>808</v>
      </c>
      <c r="C260" t="s">
        <v>33</v>
      </c>
      <c r="D260" t="b">
        <v>1</v>
      </c>
      <c r="H260" t="s">
        <v>2280</v>
      </c>
      <c r="I260" t="s">
        <v>807</v>
      </c>
      <c r="J260" t="b">
        <v>1</v>
      </c>
      <c r="CU260" s="1"/>
    </row>
    <row r="261" spans="1:107" x14ac:dyDescent="0.25">
      <c r="A261" t="s">
        <v>809</v>
      </c>
      <c r="B261" t="s">
        <v>810</v>
      </c>
      <c r="C261" t="s">
        <v>33</v>
      </c>
      <c r="D261" t="b">
        <v>1</v>
      </c>
      <c r="H261" t="s">
        <v>2277</v>
      </c>
      <c r="I261" t="s">
        <v>1332</v>
      </c>
      <c r="J261" t="b">
        <v>1</v>
      </c>
    </row>
    <row r="262" spans="1:107" x14ac:dyDescent="0.25">
      <c r="A262" t="s">
        <v>811</v>
      </c>
      <c r="B262" t="s">
        <v>812</v>
      </c>
      <c r="C262" t="s">
        <v>33</v>
      </c>
      <c r="D262" t="b">
        <v>1</v>
      </c>
      <c r="H262" t="s">
        <v>2277</v>
      </c>
      <c r="I262" t="s">
        <v>1334</v>
      </c>
      <c r="J262" t="b">
        <v>1</v>
      </c>
    </row>
    <row r="263" spans="1:107" x14ac:dyDescent="0.25">
      <c r="A263" t="s">
        <v>813</v>
      </c>
      <c r="B263" t="s">
        <v>814</v>
      </c>
      <c r="C263" t="s">
        <v>33</v>
      </c>
      <c r="D263" t="b">
        <v>1</v>
      </c>
      <c r="H263" t="s">
        <v>2267</v>
      </c>
      <c r="I263" t="s">
        <v>1338</v>
      </c>
      <c r="J263" t="b">
        <v>1</v>
      </c>
    </row>
    <row r="264" spans="1:107" x14ac:dyDescent="0.25">
      <c r="A264" t="s">
        <v>815</v>
      </c>
      <c r="B264" t="s">
        <v>816</v>
      </c>
      <c r="C264" t="s">
        <v>33</v>
      </c>
      <c r="D264" t="b">
        <v>1</v>
      </c>
      <c r="H264" t="s">
        <v>2277</v>
      </c>
      <c r="I264" t="s">
        <v>1340</v>
      </c>
      <c r="J264" t="b">
        <v>1</v>
      </c>
    </row>
    <row r="265" spans="1:107" x14ac:dyDescent="0.25">
      <c r="A265" t="s">
        <v>817</v>
      </c>
      <c r="B265" t="s">
        <v>818</v>
      </c>
      <c r="C265" t="s">
        <v>33</v>
      </c>
      <c r="D265" t="b">
        <v>1</v>
      </c>
      <c r="H265" t="s">
        <v>2834</v>
      </c>
      <c r="I265" t="s">
        <v>1342</v>
      </c>
      <c r="J265" t="b">
        <v>1</v>
      </c>
    </row>
    <row r="266" spans="1:107" x14ac:dyDescent="0.25">
      <c r="A266" t="s">
        <v>819</v>
      </c>
      <c r="B266" t="s">
        <v>820</v>
      </c>
      <c r="C266" t="s">
        <v>33</v>
      </c>
      <c r="D266" t="b">
        <v>1</v>
      </c>
      <c r="H266" t="s">
        <v>2836</v>
      </c>
      <c r="I266" t="s">
        <v>809</v>
      </c>
      <c r="J266" t="b">
        <v>1</v>
      </c>
    </row>
    <row r="267" spans="1:107" x14ac:dyDescent="0.25">
      <c r="A267" t="s">
        <v>821</v>
      </c>
      <c r="B267" t="s">
        <v>822</v>
      </c>
      <c r="C267" t="s">
        <v>33</v>
      </c>
      <c r="D267" t="b">
        <v>1</v>
      </c>
      <c r="H267" t="s">
        <v>2277</v>
      </c>
      <c r="I267" t="s">
        <v>811</v>
      </c>
      <c r="J267" t="b">
        <v>1</v>
      </c>
      <c r="BG267" s="42"/>
    </row>
    <row r="268" spans="1:107" x14ac:dyDescent="0.25">
      <c r="A268" t="s">
        <v>823</v>
      </c>
      <c r="B268" t="s">
        <v>824</v>
      </c>
      <c r="C268" t="s">
        <v>33</v>
      </c>
      <c r="D268" t="b">
        <v>1</v>
      </c>
      <c r="H268" t="s">
        <v>2277</v>
      </c>
      <c r="I268" t="s">
        <v>813</v>
      </c>
      <c r="J268" t="b">
        <v>1</v>
      </c>
      <c r="BG268" s="42"/>
    </row>
    <row r="269" spans="1:107" x14ac:dyDescent="0.25">
      <c r="A269" t="s">
        <v>825</v>
      </c>
      <c r="B269" t="s">
        <v>826</v>
      </c>
      <c r="C269" t="s">
        <v>33</v>
      </c>
      <c r="D269" t="b">
        <v>1</v>
      </c>
      <c r="H269" t="s">
        <v>2277</v>
      </c>
      <c r="I269" t="s">
        <v>815</v>
      </c>
      <c r="J269" t="b">
        <v>1</v>
      </c>
    </row>
    <row r="270" spans="1:107" x14ac:dyDescent="0.25">
      <c r="A270" t="s">
        <v>827</v>
      </c>
      <c r="B270" t="s">
        <v>828</v>
      </c>
      <c r="C270" t="s">
        <v>33</v>
      </c>
      <c r="D270" t="b">
        <v>1</v>
      </c>
      <c r="H270" t="s">
        <v>2277</v>
      </c>
      <c r="I270" t="s">
        <v>817</v>
      </c>
      <c r="J270" t="b">
        <v>1</v>
      </c>
    </row>
    <row r="271" spans="1:107" x14ac:dyDescent="0.25">
      <c r="A271" t="s">
        <v>829</v>
      </c>
      <c r="B271" t="s">
        <v>830</v>
      </c>
      <c r="C271" t="s">
        <v>33</v>
      </c>
      <c r="D271" t="b">
        <v>1</v>
      </c>
      <c r="H271" t="s">
        <v>2834</v>
      </c>
      <c r="I271" t="s">
        <v>819</v>
      </c>
      <c r="J271" t="b">
        <v>1</v>
      </c>
      <c r="DC271" s="1"/>
    </row>
    <row r="272" spans="1:107" x14ac:dyDescent="0.25">
      <c r="A272" t="s">
        <v>831</v>
      </c>
      <c r="B272" t="s">
        <v>832</v>
      </c>
      <c r="C272" t="s">
        <v>33</v>
      </c>
      <c r="D272" t="b">
        <v>1</v>
      </c>
      <c r="H272" t="s">
        <v>2834</v>
      </c>
      <c r="I272" t="s">
        <v>821</v>
      </c>
      <c r="J272" t="b">
        <v>1</v>
      </c>
    </row>
    <row r="273" spans="1:110" x14ac:dyDescent="0.25">
      <c r="A273" t="s">
        <v>833</v>
      </c>
      <c r="B273" t="s">
        <v>834</v>
      </c>
      <c r="C273" t="s">
        <v>33</v>
      </c>
      <c r="D273" t="b">
        <v>1</v>
      </c>
      <c r="H273" t="s">
        <v>2546</v>
      </c>
      <c r="I273" t="s">
        <v>823</v>
      </c>
      <c r="J273" t="b">
        <v>1</v>
      </c>
    </row>
    <row r="274" spans="1:110" x14ac:dyDescent="0.25">
      <c r="A274" t="s">
        <v>835</v>
      </c>
      <c r="B274" t="s">
        <v>836</v>
      </c>
      <c r="C274" t="s">
        <v>33</v>
      </c>
      <c r="D274" t="b">
        <v>1</v>
      </c>
      <c r="H274" t="s">
        <v>2546</v>
      </c>
      <c r="I274" t="s">
        <v>825</v>
      </c>
      <c r="J274" t="b">
        <v>1</v>
      </c>
    </row>
    <row r="275" spans="1:110" x14ac:dyDescent="0.25">
      <c r="A275" t="s">
        <v>837</v>
      </c>
      <c r="B275" t="s">
        <v>838</v>
      </c>
      <c r="C275" t="s">
        <v>33</v>
      </c>
      <c r="D275" t="b">
        <v>1</v>
      </c>
      <c r="H275" t="s">
        <v>2546</v>
      </c>
      <c r="I275" t="s">
        <v>827</v>
      </c>
      <c r="J275" t="b">
        <v>1</v>
      </c>
    </row>
    <row r="276" spans="1:110" x14ac:dyDescent="0.25">
      <c r="A276" t="s">
        <v>839</v>
      </c>
      <c r="B276" t="s">
        <v>840</v>
      </c>
      <c r="C276" t="s">
        <v>33</v>
      </c>
      <c r="D276" t="b">
        <v>1</v>
      </c>
      <c r="H276" t="s">
        <v>2546</v>
      </c>
      <c r="I276" t="s">
        <v>829</v>
      </c>
      <c r="J276" t="b">
        <v>1</v>
      </c>
    </row>
    <row r="277" spans="1:110" x14ac:dyDescent="0.25">
      <c r="A277" t="s">
        <v>841</v>
      </c>
      <c r="B277" t="s">
        <v>842</v>
      </c>
      <c r="C277" t="s">
        <v>33</v>
      </c>
      <c r="D277" t="b">
        <v>1</v>
      </c>
      <c r="H277" t="s">
        <v>2277</v>
      </c>
      <c r="I277" t="s">
        <v>831</v>
      </c>
      <c r="J277" t="b">
        <v>1</v>
      </c>
    </row>
    <row r="278" spans="1:110" x14ac:dyDescent="0.25">
      <c r="A278" t="s">
        <v>843</v>
      </c>
      <c r="B278" t="s">
        <v>844</v>
      </c>
      <c r="C278" t="s">
        <v>33</v>
      </c>
      <c r="D278" t="b">
        <v>1</v>
      </c>
      <c r="H278" t="s">
        <v>2267</v>
      </c>
      <c r="I278" t="s">
        <v>833</v>
      </c>
      <c r="J278" t="b">
        <v>1</v>
      </c>
    </row>
    <row r="279" spans="1:110" x14ac:dyDescent="0.25">
      <c r="A279" t="s">
        <v>845</v>
      </c>
      <c r="B279" t="s">
        <v>846</v>
      </c>
      <c r="C279" t="s">
        <v>33</v>
      </c>
      <c r="D279" t="b">
        <v>1</v>
      </c>
      <c r="H279" t="s">
        <v>2277</v>
      </c>
      <c r="I279" t="s">
        <v>835</v>
      </c>
      <c r="J279" t="b">
        <v>1</v>
      </c>
      <c r="DC279" s="1"/>
    </row>
    <row r="280" spans="1:110" x14ac:dyDescent="0.25">
      <c r="A280" t="s">
        <v>847</v>
      </c>
      <c r="B280" t="s">
        <v>848</v>
      </c>
      <c r="C280" t="s">
        <v>33</v>
      </c>
      <c r="D280" t="b">
        <v>1</v>
      </c>
      <c r="H280" t="s">
        <v>2277</v>
      </c>
      <c r="I280" t="s">
        <v>837</v>
      </c>
      <c r="J280" t="b">
        <v>1</v>
      </c>
    </row>
    <row r="281" spans="1:110" x14ac:dyDescent="0.25">
      <c r="A281" t="s">
        <v>849</v>
      </c>
      <c r="B281" t="s">
        <v>850</v>
      </c>
      <c r="C281" t="s">
        <v>33</v>
      </c>
      <c r="D281" t="b">
        <v>1</v>
      </c>
      <c r="H281" t="s">
        <v>2277</v>
      </c>
      <c r="I281" t="s">
        <v>839</v>
      </c>
      <c r="J281" t="b">
        <v>1</v>
      </c>
      <c r="DF281" s="1"/>
    </row>
    <row r="282" spans="1:110" x14ac:dyDescent="0.25">
      <c r="A282" t="s">
        <v>851</v>
      </c>
      <c r="B282" t="s">
        <v>852</v>
      </c>
      <c r="C282" t="s">
        <v>33</v>
      </c>
      <c r="D282" t="b">
        <v>1</v>
      </c>
      <c r="H282" t="s">
        <v>2277</v>
      </c>
      <c r="I282" t="s">
        <v>841</v>
      </c>
      <c r="J282" t="b">
        <v>1</v>
      </c>
    </row>
    <row r="283" spans="1:110" x14ac:dyDescent="0.25">
      <c r="A283" t="s">
        <v>853</v>
      </c>
      <c r="B283" t="s">
        <v>854</v>
      </c>
      <c r="C283" t="s">
        <v>33</v>
      </c>
      <c r="D283" t="b">
        <v>1</v>
      </c>
      <c r="H283" t="s">
        <v>2277</v>
      </c>
      <c r="I283" t="s">
        <v>843</v>
      </c>
      <c r="J283" t="b">
        <v>1</v>
      </c>
    </row>
    <row r="284" spans="1:110" x14ac:dyDescent="0.25">
      <c r="A284" t="s">
        <v>855</v>
      </c>
      <c r="B284" t="s">
        <v>856</v>
      </c>
      <c r="C284" t="s">
        <v>33</v>
      </c>
      <c r="D284" t="b">
        <v>1</v>
      </c>
      <c r="H284" t="s">
        <v>2277</v>
      </c>
      <c r="I284" t="s">
        <v>845</v>
      </c>
      <c r="J284" t="b">
        <v>1</v>
      </c>
    </row>
    <row r="285" spans="1:110" x14ac:dyDescent="0.25">
      <c r="A285" t="s">
        <v>857</v>
      </c>
      <c r="B285" t="s">
        <v>858</v>
      </c>
      <c r="C285" t="s">
        <v>33</v>
      </c>
      <c r="D285" t="b">
        <v>1</v>
      </c>
      <c r="H285" t="s">
        <v>2267</v>
      </c>
      <c r="I285" t="s">
        <v>847</v>
      </c>
      <c r="J285" t="b">
        <v>1</v>
      </c>
    </row>
    <row r="286" spans="1:110" x14ac:dyDescent="0.25">
      <c r="A286" t="s">
        <v>859</v>
      </c>
      <c r="B286" t="s">
        <v>860</v>
      </c>
      <c r="C286" t="s">
        <v>33</v>
      </c>
      <c r="D286" t="b">
        <v>1</v>
      </c>
      <c r="H286" t="s">
        <v>2469</v>
      </c>
      <c r="I286" t="s">
        <v>849</v>
      </c>
      <c r="J286" t="b">
        <v>1</v>
      </c>
    </row>
    <row r="287" spans="1:110" x14ac:dyDescent="0.25">
      <c r="A287" t="s">
        <v>861</v>
      </c>
      <c r="B287" t="s">
        <v>862</v>
      </c>
      <c r="C287" t="s">
        <v>33</v>
      </c>
      <c r="D287" t="b">
        <v>1</v>
      </c>
      <c r="H287" t="s">
        <v>2469</v>
      </c>
      <c r="I287" t="s">
        <v>851</v>
      </c>
      <c r="J287" t="b">
        <v>1</v>
      </c>
    </row>
    <row r="288" spans="1:110" x14ac:dyDescent="0.25">
      <c r="A288" t="s">
        <v>863</v>
      </c>
      <c r="B288" t="s">
        <v>864</v>
      </c>
      <c r="C288" t="s">
        <v>33</v>
      </c>
      <c r="D288" t="b">
        <v>1</v>
      </c>
      <c r="H288" t="s">
        <v>2469</v>
      </c>
      <c r="I288" t="s">
        <v>853</v>
      </c>
      <c r="J288" t="b">
        <v>1</v>
      </c>
      <c r="BD288" s="1"/>
    </row>
    <row r="289" spans="1:110" x14ac:dyDescent="0.25">
      <c r="A289" t="s">
        <v>865</v>
      </c>
      <c r="B289" t="s">
        <v>866</v>
      </c>
      <c r="C289" t="s">
        <v>33</v>
      </c>
      <c r="D289" t="b">
        <v>1</v>
      </c>
      <c r="H289" t="s">
        <v>2469</v>
      </c>
      <c r="I289" t="s">
        <v>855</v>
      </c>
      <c r="J289" t="b">
        <v>1</v>
      </c>
    </row>
    <row r="290" spans="1:110" x14ac:dyDescent="0.25">
      <c r="A290" t="s">
        <v>867</v>
      </c>
      <c r="B290" t="s">
        <v>868</v>
      </c>
      <c r="C290" t="s">
        <v>33</v>
      </c>
      <c r="D290" t="b">
        <v>1</v>
      </c>
      <c r="H290" t="s">
        <v>2839</v>
      </c>
      <c r="I290" t="s">
        <v>857</v>
      </c>
      <c r="J290" t="b">
        <v>1</v>
      </c>
    </row>
    <row r="291" spans="1:110" x14ac:dyDescent="0.25">
      <c r="A291" t="s">
        <v>869</v>
      </c>
      <c r="B291" t="s">
        <v>870</v>
      </c>
      <c r="C291" t="s">
        <v>33</v>
      </c>
      <c r="D291" t="b">
        <v>1</v>
      </c>
      <c r="H291" t="s">
        <v>2839</v>
      </c>
      <c r="I291" t="s">
        <v>859</v>
      </c>
      <c r="J291" t="b">
        <v>1</v>
      </c>
    </row>
    <row r="292" spans="1:110" x14ac:dyDescent="0.25">
      <c r="A292" t="s">
        <v>871</v>
      </c>
      <c r="B292" t="s">
        <v>872</v>
      </c>
      <c r="C292" t="s">
        <v>33</v>
      </c>
      <c r="D292" t="b">
        <v>1</v>
      </c>
      <c r="H292" t="s">
        <v>2841</v>
      </c>
      <c r="I292" t="s">
        <v>861</v>
      </c>
      <c r="J292" t="b">
        <v>1</v>
      </c>
      <c r="BD292" s="1"/>
    </row>
    <row r="293" spans="1:110" x14ac:dyDescent="0.25">
      <c r="A293" t="s">
        <v>873</v>
      </c>
      <c r="B293" t="s">
        <v>874</v>
      </c>
      <c r="C293" t="s">
        <v>33</v>
      </c>
      <c r="D293" t="b">
        <v>1</v>
      </c>
      <c r="H293" t="s">
        <v>2841</v>
      </c>
      <c r="I293" t="s">
        <v>863</v>
      </c>
      <c r="J293" t="b">
        <v>1</v>
      </c>
    </row>
    <row r="294" spans="1:110" x14ac:dyDescent="0.25">
      <c r="A294" t="s">
        <v>875</v>
      </c>
      <c r="B294" t="s">
        <v>876</v>
      </c>
      <c r="C294" t="s">
        <v>33</v>
      </c>
      <c r="D294" t="b">
        <v>1</v>
      </c>
      <c r="H294" t="s">
        <v>2841</v>
      </c>
      <c r="I294" t="s">
        <v>865</v>
      </c>
      <c r="J294" t="b">
        <v>1</v>
      </c>
    </row>
    <row r="295" spans="1:110" x14ac:dyDescent="0.25">
      <c r="A295" t="s">
        <v>877</v>
      </c>
      <c r="B295" t="s">
        <v>878</v>
      </c>
      <c r="C295" t="s">
        <v>33</v>
      </c>
      <c r="D295" t="b">
        <v>1</v>
      </c>
      <c r="H295" t="s">
        <v>2469</v>
      </c>
      <c r="I295" t="s">
        <v>867</v>
      </c>
      <c r="J295" t="b">
        <v>1</v>
      </c>
      <c r="CV295" s="1"/>
      <c r="DF295" s="1"/>
    </row>
    <row r="296" spans="1:110" x14ac:dyDescent="0.25">
      <c r="A296" t="s">
        <v>879</v>
      </c>
      <c r="B296" t="s">
        <v>880</v>
      </c>
      <c r="C296" t="s">
        <v>33</v>
      </c>
      <c r="D296" t="b">
        <v>1</v>
      </c>
      <c r="H296" t="s">
        <v>2469</v>
      </c>
      <c r="I296" t="s">
        <v>869</v>
      </c>
      <c r="J296" t="b">
        <v>1</v>
      </c>
    </row>
    <row r="297" spans="1:110" x14ac:dyDescent="0.25">
      <c r="A297" t="s">
        <v>881</v>
      </c>
      <c r="B297" t="s">
        <v>882</v>
      </c>
      <c r="C297" t="s">
        <v>33</v>
      </c>
      <c r="D297" t="b">
        <v>1</v>
      </c>
      <c r="H297" t="s">
        <v>2843</v>
      </c>
      <c r="I297" t="s">
        <v>871</v>
      </c>
      <c r="J297" t="b">
        <v>1</v>
      </c>
    </row>
    <row r="298" spans="1:110" x14ac:dyDescent="0.25">
      <c r="A298" t="s">
        <v>883</v>
      </c>
      <c r="B298" t="s">
        <v>884</v>
      </c>
      <c r="C298" t="s">
        <v>33</v>
      </c>
      <c r="D298" t="b">
        <v>1</v>
      </c>
      <c r="H298" t="s">
        <v>2843</v>
      </c>
      <c r="I298" t="s">
        <v>873</v>
      </c>
      <c r="J298" t="b">
        <v>1</v>
      </c>
      <c r="CU298" s="1"/>
    </row>
    <row r="299" spans="1:110" x14ac:dyDescent="0.25">
      <c r="A299" t="s">
        <v>885</v>
      </c>
      <c r="B299" t="s">
        <v>886</v>
      </c>
      <c r="C299" t="s">
        <v>33</v>
      </c>
      <c r="D299" t="b">
        <v>1</v>
      </c>
      <c r="H299" t="s">
        <v>2843</v>
      </c>
      <c r="I299" t="s">
        <v>875</v>
      </c>
      <c r="J299" t="b">
        <v>1</v>
      </c>
      <c r="CU299" s="1"/>
    </row>
    <row r="300" spans="1:110" x14ac:dyDescent="0.25">
      <c r="A300" t="s">
        <v>887</v>
      </c>
      <c r="B300" t="s">
        <v>888</v>
      </c>
      <c r="C300" t="s">
        <v>33</v>
      </c>
      <c r="D300" t="b">
        <v>1</v>
      </c>
      <c r="H300" t="s">
        <v>2843</v>
      </c>
      <c r="I300" t="s">
        <v>877</v>
      </c>
      <c r="J300" t="b">
        <v>1</v>
      </c>
      <c r="CU300" s="1"/>
      <c r="DF300" s="1"/>
    </row>
    <row r="301" spans="1:110" x14ac:dyDescent="0.25">
      <c r="A301" t="s">
        <v>889</v>
      </c>
      <c r="B301" t="s">
        <v>890</v>
      </c>
      <c r="C301" t="s">
        <v>33</v>
      </c>
      <c r="D301" t="b">
        <v>1</v>
      </c>
      <c r="H301" t="s">
        <v>2469</v>
      </c>
      <c r="I301" t="s">
        <v>879</v>
      </c>
      <c r="J301" t="b">
        <v>1</v>
      </c>
      <c r="CU301" s="1"/>
    </row>
    <row r="302" spans="1:110" x14ac:dyDescent="0.25">
      <c r="A302" t="s">
        <v>891</v>
      </c>
      <c r="B302" t="s">
        <v>892</v>
      </c>
      <c r="C302" t="s">
        <v>33</v>
      </c>
      <c r="D302" t="b">
        <v>1</v>
      </c>
      <c r="H302" t="s">
        <v>2469</v>
      </c>
      <c r="I302" t="s">
        <v>881</v>
      </c>
      <c r="J302" t="b">
        <v>1</v>
      </c>
      <c r="CU302" s="1"/>
    </row>
    <row r="303" spans="1:110" x14ac:dyDescent="0.25">
      <c r="A303" t="s">
        <v>893</v>
      </c>
      <c r="B303" t="s">
        <v>894</v>
      </c>
      <c r="C303" t="s">
        <v>33</v>
      </c>
      <c r="D303" t="b">
        <v>1</v>
      </c>
      <c r="H303" t="s">
        <v>2469</v>
      </c>
      <c r="I303" t="s">
        <v>883</v>
      </c>
      <c r="J303" t="b">
        <v>1</v>
      </c>
      <c r="CU303" s="1"/>
    </row>
    <row r="304" spans="1:110" x14ac:dyDescent="0.25">
      <c r="A304" t="s">
        <v>895</v>
      </c>
      <c r="B304" t="s">
        <v>896</v>
      </c>
      <c r="C304" t="s">
        <v>33</v>
      </c>
      <c r="D304" t="b">
        <v>1</v>
      </c>
      <c r="H304" t="s">
        <v>2469</v>
      </c>
      <c r="I304" t="s">
        <v>885</v>
      </c>
      <c r="J304" t="b">
        <v>1</v>
      </c>
      <c r="CU304" s="1"/>
    </row>
    <row r="305" spans="1:107" x14ac:dyDescent="0.25">
      <c r="A305" t="s">
        <v>897</v>
      </c>
      <c r="B305" t="s">
        <v>898</v>
      </c>
      <c r="C305" t="s">
        <v>33</v>
      </c>
      <c r="D305" t="b">
        <v>1</v>
      </c>
      <c r="H305" t="s">
        <v>2469</v>
      </c>
      <c r="I305" t="s">
        <v>887</v>
      </c>
      <c r="J305" t="b">
        <v>1</v>
      </c>
      <c r="CU305" s="1"/>
    </row>
    <row r="306" spans="1:107" x14ac:dyDescent="0.25">
      <c r="A306" t="s">
        <v>899</v>
      </c>
      <c r="B306" t="s">
        <v>900</v>
      </c>
      <c r="C306" t="s">
        <v>901</v>
      </c>
      <c r="D306" t="s">
        <v>33</v>
      </c>
      <c r="H306" t="s">
        <v>2845</v>
      </c>
      <c r="I306" t="s">
        <v>889</v>
      </c>
      <c r="J306" t="b">
        <v>1</v>
      </c>
      <c r="CU306" s="1"/>
    </row>
    <row r="307" spans="1:107" x14ac:dyDescent="0.25">
      <c r="A307" t="s">
        <v>902</v>
      </c>
      <c r="B307" t="s">
        <v>900</v>
      </c>
      <c r="C307" t="s">
        <v>903</v>
      </c>
      <c r="D307" t="s">
        <v>33</v>
      </c>
      <c r="H307" t="s">
        <v>2277</v>
      </c>
      <c r="I307" t="s">
        <v>891</v>
      </c>
      <c r="J307" t="b">
        <v>1</v>
      </c>
      <c r="CU307" s="1"/>
    </row>
    <row r="308" spans="1:107" x14ac:dyDescent="0.25">
      <c r="A308" t="s">
        <v>904</v>
      </c>
      <c r="B308" t="s">
        <v>905</v>
      </c>
      <c r="C308" t="s">
        <v>33</v>
      </c>
      <c r="D308" t="b">
        <v>1</v>
      </c>
      <c r="H308" t="s">
        <v>2277</v>
      </c>
      <c r="I308" t="s">
        <v>893</v>
      </c>
      <c r="J308" t="b">
        <v>1</v>
      </c>
      <c r="CU308" s="1"/>
    </row>
    <row r="309" spans="1:107" x14ac:dyDescent="0.25">
      <c r="A309" t="s">
        <v>906</v>
      </c>
      <c r="B309" t="s">
        <v>907</v>
      </c>
      <c r="C309" t="s">
        <v>33</v>
      </c>
      <c r="D309" t="b">
        <v>1</v>
      </c>
      <c r="H309" t="s">
        <v>2277</v>
      </c>
      <c r="I309" t="s">
        <v>895</v>
      </c>
      <c r="J309" t="b">
        <v>1</v>
      </c>
      <c r="CU309" s="1"/>
    </row>
    <row r="310" spans="1:107" x14ac:dyDescent="0.25">
      <c r="A310" t="s">
        <v>908</v>
      </c>
      <c r="B310" t="s">
        <v>909</v>
      </c>
      <c r="C310" t="s">
        <v>33</v>
      </c>
      <c r="D310" t="b">
        <v>1</v>
      </c>
      <c r="H310" t="s">
        <v>2277</v>
      </c>
      <c r="I310" t="s">
        <v>897</v>
      </c>
      <c r="J310" t="b">
        <v>1</v>
      </c>
      <c r="CU310" s="1"/>
    </row>
    <row r="311" spans="1:107" x14ac:dyDescent="0.25">
      <c r="A311" t="s">
        <v>910</v>
      </c>
      <c r="B311" t="s">
        <v>911</v>
      </c>
      <c r="C311" t="s">
        <v>33</v>
      </c>
      <c r="D311" t="b">
        <v>1</v>
      </c>
      <c r="H311" t="s">
        <v>2277</v>
      </c>
      <c r="I311" t="s">
        <v>899</v>
      </c>
      <c r="J311" t="b">
        <v>1</v>
      </c>
      <c r="CU311" s="1"/>
    </row>
    <row r="312" spans="1:107" x14ac:dyDescent="0.25">
      <c r="A312" t="s">
        <v>912</v>
      </c>
      <c r="B312" t="s">
        <v>913</v>
      </c>
      <c r="C312" t="s">
        <v>33</v>
      </c>
      <c r="D312" t="b">
        <v>1</v>
      </c>
      <c r="H312" t="s">
        <v>2277</v>
      </c>
      <c r="I312" t="s">
        <v>902</v>
      </c>
      <c r="J312" t="b">
        <v>1</v>
      </c>
      <c r="CU312" s="1"/>
    </row>
    <row r="313" spans="1:107" x14ac:dyDescent="0.25">
      <c r="A313" t="s">
        <v>914</v>
      </c>
      <c r="B313" t="s">
        <v>915</v>
      </c>
      <c r="C313" t="s">
        <v>33</v>
      </c>
      <c r="D313" t="b">
        <v>1</v>
      </c>
      <c r="H313" t="s">
        <v>2277</v>
      </c>
      <c r="I313" t="s">
        <v>904</v>
      </c>
      <c r="J313" t="b">
        <v>1</v>
      </c>
      <c r="CU313" s="1"/>
    </row>
    <row r="314" spans="1:107" x14ac:dyDescent="0.25">
      <c r="A314" t="s">
        <v>916</v>
      </c>
      <c r="B314" t="s">
        <v>917</v>
      </c>
      <c r="C314" t="s">
        <v>33</v>
      </c>
      <c r="D314" t="b">
        <v>1</v>
      </c>
      <c r="H314" t="s">
        <v>2847</v>
      </c>
      <c r="I314" t="s">
        <v>906</v>
      </c>
      <c r="J314" t="b">
        <v>1</v>
      </c>
      <c r="CU314" s="1"/>
    </row>
    <row r="315" spans="1:107" x14ac:dyDescent="0.25">
      <c r="A315" t="s">
        <v>918</v>
      </c>
      <c r="B315" t="s">
        <v>919</v>
      </c>
      <c r="C315" t="s">
        <v>33</v>
      </c>
      <c r="D315" t="b">
        <v>1</v>
      </c>
      <c r="H315" t="s">
        <v>2277</v>
      </c>
      <c r="I315" t="s">
        <v>908</v>
      </c>
      <c r="J315" t="b">
        <v>1</v>
      </c>
      <c r="CU315" s="1"/>
    </row>
    <row r="316" spans="1:107" x14ac:dyDescent="0.25">
      <c r="A316" t="s">
        <v>920</v>
      </c>
      <c r="B316" t="s">
        <v>921</v>
      </c>
      <c r="C316" t="s">
        <v>33</v>
      </c>
      <c r="D316" t="b">
        <v>1</v>
      </c>
      <c r="H316" t="s">
        <v>2469</v>
      </c>
      <c r="I316" t="s">
        <v>910</v>
      </c>
      <c r="J316" t="b">
        <v>1</v>
      </c>
      <c r="CU316" s="1"/>
      <c r="DC316" s="1"/>
    </row>
    <row r="317" spans="1:107" x14ac:dyDescent="0.25">
      <c r="A317" t="s">
        <v>922</v>
      </c>
      <c r="B317" t="s">
        <v>923</v>
      </c>
      <c r="C317" t="s">
        <v>33</v>
      </c>
      <c r="D317" t="b">
        <v>1</v>
      </c>
      <c r="H317" t="s">
        <v>2469</v>
      </c>
      <c r="I317" t="s">
        <v>912</v>
      </c>
      <c r="J317" t="b">
        <v>1</v>
      </c>
      <c r="BF317" s="1"/>
      <c r="CU317" s="1"/>
    </row>
    <row r="318" spans="1:107" x14ac:dyDescent="0.25">
      <c r="A318" t="s">
        <v>924</v>
      </c>
      <c r="B318" t="s">
        <v>925</v>
      </c>
      <c r="C318" t="s">
        <v>33</v>
      </c>
      <c r="D318" t="b">
        <v>1</v>
      </c>
      <c r="H318" t="s">
        <v>2469</v>
      </c>
      <c r="I318" t="s">
        <v>914</v>
      </c>
      <c r="J318" t="b">
        <v>1</v>
      </c>
    </row>
    <row r="319" spans="1:107" x14ac:dyDescent="0.25">
      <c r="A319" t="s">
        <v>926</v>
      </c>
      <c r="B319" t="s">
        <v>927</v>
      </c>
      <c r="C319" t="s">
        <v>33</v>
      </c>
      <c r="D319" t="b">
        <v>1</v>
      </c>
      <c r="H319" t="s">
        <v>2469</v>
      </c>
      <c r="I319" t="s">
        <v>916</v>
      </c>
      <c r="J319" t="b">
        <v>1</v>
      </c>
    </row>
    <row r="320" spans="1:107" x14ac:dyDescent="0.25">
      <c r="A320" t="s">
        <v>928</v>
      </c>
      <c r="B320" t="s">
        <v>929</v>
      </c>
      <c r="C320" t="s">
        <v>33</v>
      </c>
      <c r="D320" t="b">
        <v>1</v>
      </c>
      <c r="H320" t="s">
        <v>2277</v>
      </c>
      <c r="I320" t="s">
        <v>918</v>
      </c>
      <c r="J320" t="b">
        <v>1</v>
      </c>
      <c r="BD320" s="1"/>
    </row>
    <row r="321" spans="1:107" x14ac:dyDescent="0.25">
      <c r="A321" t="s">
        <v>930</v>
      </c>
      <c r="B321" t="s">
        <v>931</v>
      </c>
      <c r="C321" t="s">
        <v>33</v>
      </c>
      <c r="D321" t="b">
        <v>1</v>
      </c>
      <c r="H321" t="s">
        <v>2847</v>
      </c>
      <c r="I321" t="s">
        <v>920</v>
      </c>
      <c r="J321" t="b">
        <v>1</v>
      </c>
    </row>
    <row r="322" spans="1:107" x14ac:dyDescent="0.25">
      <c r="A322" t="s">
        <v>932</v>
      </c>
      <c r="B322" t="s">
        <v>933</v>
      </c>
      <c r="C322" t="s">
        <v>33</v>
      </c>
      <c r="D322" t="b">
        <v>1</v>
      </c>
      <c r="H322" t="s">
        <v>2847</v>
      </c>
      <c r="I322" t="s">
        <v>922</v>
      </c>
      <c r="J322" t="b">
        <v>1</v>
      </c>
    </row>
    <row r="323" spans="1:107" x14ac:dyDescent="0.25">
      <c r="A323" t="s">
        <v>934</v>
      </c>
      <c r="B323" t="s">
        <v>935</v>
      </c>
      <c r="C323" t="s">
        <v>33</v>
      </c>
      <c r="D323" t="b">
        <v>1</v>
      </c>
      <c r="H323" t="s">
        <v>2847</v>
      </c>
      <c r="I323" t="s">
        <v>924</v>
      </c>
      <c r="J323" t="b">
        <v>1</v>
      </c>
    </row>
    <row r="324" spans="1:107" x14ac:dyDescent="0.25">
      <c r="A324" t="s">
        <v>936</v>
      </c>
      <c r="B324" t="s">
        <v>937</v>
      </c>
      <c r="C324" t="s">
        <v>33</v>
      </c>
      <c r="D324" t="b">
        <v>1</v>
      </c>
      <c r="H324" t="s">
        <v>2847</v>
      </c>
      <c r="I324" t="s">
        <v>926</v>
      </c>
      <c r="J324" t="b">
        <v>1</v>
      </c>
    </row>
    <row r="325" spans="1:107" x14ac:dyDescent="0.25">
      <c r="A325" t="s">
        <v>938</v>
      </c>
      <c r="B325" t="s">
        <v>939</v>
      </c>
      <c r="C325" t="s">
        <v>33</v>
      </c>
      <c r="D325" t="b">
        <v>1</v>
      </c>
      <c r="H325" t="s">
        <v>2847</v>
      </c>
      <c r="I325" t="s">
        <v>928</v>
      </c>
      <c r="J325" t="b">
        <v>1</v>
      </c>
    </row>
    <row r="326" spans="1:107" x14ac:dyDescent="0.25">
      <c r="A326" t="s">
        <v>940</v>
      </c>
      <c r="B326" t="s">
        <v>941</v>
      </c>
      <c r="C326" t="s">
        <v>33</v>
      </c>
      <c r="D326" t="b">
        <v>1</v>
      </c>
      <c r="H326" t="s">
        <v>2847</v>
      </c>
      <c r="I326" t="s">
        <v>930</v>
      </c>
      <c r="J326" t="b">
        <v>1</v>
      </c>
    </row>
    <row r="327" spans="1:107" x14ac:dyDescent="0.25">
      <c r="A327" t="s">
        <v>942</v>
      </c>
      <c r="B327" t="s">
        <v>943</v>
      </c>
      <c r="C327" t="s">
        <v>33</v>
      </c>
      <c r="D327" t="b">
        <v>1</v>
      </c>
      <c r="H327" t="s">
        <v>2847</v>
      </c>
      <c r="I327" t="s">
        <v>932</v>
      </c>
      <c r="J327" t="b">
        <v>1</v>
      </c>
    </row>
    <row r="328" spans="1:107" x14ac:dyDescent="0.25">
      <c r="A328" t="s">
        <v>944</v>
      </c>
      <c r="B328" t="s">
        <v>945</v>
      </c>
      <c r="C328" t="s">
        <v>33</v>
      </c>
      <c r="D328" t="b">
        <v>1</v>
      </c>
      <c r="H328" t="s">
        <v>2847</v>
      </c>
      <c r="I328" t="s">
        <v>934</v>
      </c>
      <c r="J328" t="b">
        <v>1</v>
      </c>
      <c r="CU328" s="1"/>
    </row>
    <row r="329" spans="1:107" x14ac:dyDescent="0.25">
      <c r="A329" t="s">
        <v>946</v>
      </c>
      <c r="B329" t="s">
        <v>947</v>
      </c>
      <c r="C329" t="s">
        <v>33</v>
      </c>
      <c r="D329" t="b">
        <v>1</v>
      </c>
      <c r="H329" t="s">
        <v>2847</v>
      </c>
      <c r="I329" t="s">
        <v>936</v>
      </c>
      <c r="J329" t="b">
        <v>1</v>
      </c>
      <c r="CU329" s="1"/>
      <c r="CV329" s="1"/>
    </row>
    <row r="330" spans="1:107" x14ac:dyDescent="0.25">
      <c r="A330" t="s">
        <v>948</v>
      </c>
      <c r="B330" t="s">
        <v>949</v>
      </c>
      <c r="C330" t="s">
        <v>33</v>
      </c>
      <c r="D330" t="b">
        <v>1</v>
      </c>
      <c r="H330" t="s">
        <v>2847</v>
      </c>
      <c r="I330" t="s">
        <v>938</v>
      </c>
      <c r="J330" t="b">
        <v>1</v>
      </c>
      <c r="CU330" s="1"/>
    </row>
    <row r="331" spans="1:107" x14ac:dyDescent="0.25">
      <c r="A331" t="s">
        <v>950</v>
      </c>
      <c r="B331" t="s">
        <v>951</v>
      </c>
      <c r="C331" t="s">
        <v>33</v>
      </c>
      <c r="D331" t="b">
        <v>1</v>
      </c>
      <c r="H331" t="s">
        <v>2847</v>
      </c>
      <c r="I331" t="s">
        <v>940</v>
      </c>
      <c r="J331" t="b">
        <v>1</v>
      </c>
      <c r="CU331" s="1"/>
    </row>
    <row r="332" spans="1:107" x14ac:dyDescent="0.25">
      <c r="A332" t="s">
        <v>952</v>
      </c>
      <c r="B332" t="s">
        <v>953</v>
      </c>
      <c r="C332" t="s">
        <v>33</v>
      </c>
      <c r="D332" t="b">
        <v>1</v>
      </c>
      <c r="H332" t="s">
        <v>2847</v>
      </c>
      <c r="I332" t="s">
        <v>942</v>
      </c>
      <c r="J332" t="b">
        <v>1</v>
      </c>
      <c r="CU332" s="1"/>
    </row>
    <row r="333" spans="1:107" x14ac:dyDescent="0.25">
      <c r="A333" t="s">
        <v>954</v>
      </c>
      <c r="B333" t="s">
        <v>955</v>
      </c>
      <c r="C333" t="s">
        <v>33</v>
      </c>
      <c r="D333" t="b">
        <v>1</v>
      </c>
      <c r="H333" t="s">
        <v>2849</v>
      </c>
      <c r="I333" t="s">
        <v>944</v>
      </c>
      <c r="J333" t="b">
        <v>1</v>
      </c>
      <c r="CU333" s="1"/>
    </row>
    <row r="334" spans="1:107" x14ac:dyDescent="0.25">
      <c r="A334" t="s">
        <v>956</v>
      </c>
      <c r="B334" t="s">
        <v>957</v>
      </c>
      <c r="C334" t="s">
        <v>33</v>
      </c>
      <c r="D334" t="b">
        <v>1</v>
      </c>
      <c r="H334" t="s">
        <v>2849</v>
      </c>
      <c r="I334" t="s">
        <v>946</v>
      </c>
      <c r="J334" t="b">
        <v>1</v>
      </c>
      <c r="CU334" s="1"/>
      <c r="DC334" s="1"/>
    </row>
    <row r="335" spans="1:107" x14ac:dyDescent="0.25">
      <c r="A335" t="s">
        <v>958</v>
      </c>
      <c r="B335" t="s">
        <v>959</v>
      </c>
      <c r="C335" t="s">
        <v>33</v>
      </c>
      <c r="D335" t="b">
        <v>1</v>
      </c>
      <c r="H335" t="s">
        <v>2849</v>
      </c>
      <c r="I335" t="s">
        <v>948</v>
      </c>
      <c r="J335" t="b">
        <v>1</v>
      </c>
      <c r="CU335" s="1"/>
    </row>
    <row r="336" spans="1:107" x14ac:dyDescent="0.25">
      <c r="A336" t="s">
        <v>960</v>
      </c>
      <c r="B336" t="s">
        <v>961</v>
      </c>
      <c r="C336" t="s">
        <v>33</v>
      </c>
      <c r="D336" t="b">
        <v>1</v>
      </c>
      <c r="H336" t="s">
        <v>2847</v>
      </c>
      <c r="I336" t="s">
        <v>950</v>
      </c>
      <c r="J336" t="b">
        <v>1</v>
      </c>
      <c r="CU336" s="1"/>
    </row>
    <row r="337" spans="1:99" x14ac:dyDescent="0.25">
      <c r="A337" t="s">
        <v>962</v>
      </c>
      <c r="B337" t="s">
        <v>963</v>
      </c>
      <c r="C337" t="s">
        <v>33</v>
      </c>
      <c r="D337" t="b">
        <v>1</v>
      </c>
      <c r="H337" t="s">
        <v>2847</v>
      </c>
      <c r="I337" t="s">
        <v>952</v>
      </c>
      <c r="J337" t="b">
        <v>1</v>
      </c>
      <c r="CU337" s="1"/>
    </row>
    <row r="338" spans="1:99" x14ac:dyDescent="0.25">
      <c r="A338" t="s">
        <v>964</v>
      </c>
      <c r="B338" t="s">
        <v>965</v>
      </c>
      <c r="C338" t="s">
        <v>33</v>
      </c>
      <c r="D338" t="b">
        <v>1</v>
      </c>
      <c r="H338" t="s">
        <v>2469</v>
      </c>
      <c r="I338" t="s">
        <v>954</v>
      </c>
      <c r="J338" t="b">
        <v>1</v>
      </c>
      <c r="CU338" s="1"/>
    </row>
    <row r="339" spans="1:99" x14ac:dyDescent="0.25">
      <c r="A339" t="s">
        <v>966</v>
      </c>
      <c r="B339" t="s">
        <v>967</v>
      </c>
      <c r="C339" t="s">
        <v>33</v>
      </c>
      <c r="D339" t="b">
        <v>1</v>
      </c>
      <c r="H339" t="s">
        <v>2847</v>
      </c>
      <c r="I339" t="s">
        <v>956</v>
      </c>
      <c r="J339" t="b">
        <v>1</v>
      </c>
      <c r="CU339" s="1"/>
    </row>
    <row r="340" spans="1:99" x14ac:dyDescent="0.25">
      <c r="A340" t="s">
        <v>968</v>
      </c>
      <c r="B340" t="s">
        <v>969</v>
      </c>
      <c r="C340" t="s">
        <v>33</v>
      </c>
      <c r="D340" t="b">
        <v>1</v>
      </c>
      <c r="H340" t="s">
        <v>2847</v>
      </c>
      <c r="I340" t="s">
        <v>958</v>
      </c>
      <c r="J340" t="b">
        <v>1</v>
      </c>
      <c r="BD340" s="1"/>
    </row>
    <row r="341" spans="1:99" x14ac:dyDescent="0.25">
      <c r="A341" t="s">
        <v>970</v>
      </c>
      <c r="B341" t="s">
        <v>971</v>
      </c>
      <c r="C341" t="s">
        <v>33</v>
      </c>
      <c r="D341" t="b">
        <v>1</v>
      </c>
      <c r="H341" t="s">
        <v>2847</v>
      </c>
      <c r="I341" t="s">
        <v>960</v>
      </c>
      <c r="J341" t="b">
        <v>1</v>
      </c>
    </row>
    <row r="342" spans="1:99" x14ac:dyDescent="0.25">
      <c r="A342" t="s">
        <v>972</v>
      </c>
      <c r="B342" t="s">
        <v>973</v>
      </c>
      <c r="C342" t="s">
        <v>33</v>
      </c>
      <c r="D342" t="b">
        <v>1</v>
      </c>
      <c r="H342" t="s">
        <v>2847</v>
      </c>
      <c r="I342" t="s">
        <v>962</v>
      </c>
      <c r="J342" t="b">
        <v>1</v>
      </c>
      <c r="CU342" s="1"/>
    </row>
    <row r="343" spans="1:99" x14ac:dyDescent="0.25">
      <c r="A343" t="s">
        <v>974</v>
      </c>
      <c r="B343" t="s">
        <v>975</v>
      </c>
      <c r="C343" t="s">
        <v>33</v>
      </c>
      <c r="D343" t="b">
        <v>1</v>
      </c>
      <c r="H343" t="s">
        <v>2847</v>
      </c>
      <c r="I343" t="s">
        <v>964</v>
      </c>
      <c r="J343" t="b">
        <v>1</v>
      </c>
    </row>
    <row r="344" spans="1:99" x14ac:dyDescent="0.25">
      <c r="A344" t="s">
        <v>976</v>
      </c>
      <c r="B344" t="s">
        <v>977</v>
      </c>
      <c r="C344" t="s">
        <v>33</v>
      </c>
      <c r="D344" t="b">
        <v>1</v>
      </c>
      <c r="H344" t="s">
        <v>2851</v>
      </c>
      <c r="I344" t="s">
        <v>966</v>
      </c>
      <c r="J344" t="b">
        <v>1</v>
      </c>
      <c r="CU344" s="1"/>
    </row>
    <row r="345" spans="1:99" x14ac:dyDescent="0.25">
      <c r="A345" t="s">
        <v>978</v>
      </c>
      <c r="B345" t="s">
        <v>979</v>
      </c>
      <c r="C345" t="s">
        <v>33</v>
      </c>
      <c r="D345" t="b">
        <v>1</v>
      </c>
      <c r="H345" t="s">
        <v>2851</v>
      </c>
      <c r="I345" t="s">
        <v>968</v>
      </c>
      <c r="J345" t="b">
        <v>1</v>
      </c>
      <c r="CU345" s="1"/>
    </row>
    <row r="346" spans="1:99" x14ac:dyDescent="0.25">
      <c r="A346" t="s">
        <v>980</v>
      </c>
      <c r="B346" t="s">
        <v>981</v>
      </c>
      <c r="C346" t="s">
        <v>33</v>
      </c>
      <c r="D346" t="b">
        <v>1</v>
      </c>
      <c r="H346" t="s">
        <v>2847</v>
      </c>
      <c r="I346" t="s">
        <v>970</v>
      </c>
      <c r="J346" t="b">
        <v>1</v>
      </c>
      <c r="CU346" s="1"/>
    </row>
    <row r="347" spans="1:99" x14ac:dyDescent="0.25">
      <c r="A347" t="s">
        <v>982</v>
      </c>
      <c r="B347" t="s">
        <v>983</v>
      </c>
      <c r="C347" t="s">
        <v>33</v>
      </c>
      <c r="D347" t="b">
        <v>1</v>
      </c>
      <c r="H347" t="s">
        <v>2847</v>
      </c>
      <c r="I347" t="s">
        <v>972</v>
      </c>
      <c r="J347" t="b">
        <v>1</v>
      </c>
      <c r="CU347" s="1"/>
    </row>
    <row r="348" spans="1:99" x14ac:dyDescent="0.25">
      <c r="A348" t="s">
        <v>984</v>
      </c>
      <c r="B348" t="s">
        <v>985</v>
      </c>
      <c r="C348" t="s">
        <v>33</v>
      </c>
      <c r="D348" t="b">
        <v>1</v>
      </c>
      <c r="H348" t="s">
        <v>2851</v>
      </c>
      <c r="I348" t="s">
        <v>974</v>
      </c>
      <c r="J348" t="b">
        <v>1</v>
      </c>
      <c r="CU348" s="1"/>
    </row>
    <row r="349" spans="1:99" x14ac:dyDescent="0.25">
      <c r="A349" t="s">
        <v>986</v>
      </c>
      <c r="B349" t="s">
        <v>987</v>
      </c>
      <c r="C349" t="s">
        <v>33</v>
      </c>
      <c r="D349" t="b">
        <v>1</v>
      </c>
      <c r="H349" t="s">
        <v>2851</v>
      </c>
      <c r="I349" t="s">
        <v>976</v>
      </c>
      <c r="J349" t="b">
        <v>1</v>
      </c>
      <c r="CU349" s="1"/>
    </row>
    <row r="350" spans="1:99" x14ac:dyDescent="0.25">
      <c r="A350" t="s">
        <v>988</v>
      </c>
      <c r="B350" t="s">
        <v>989</v>
      </c>
      <c r="C350" t="s">
        <v>33</v>
      </c>
      <c r="D350" t="b">
        <v>1</v>
      </c>
      <c r="H350" t="s">
        <v>2847</v>
      </c>
      <c r="I350" t="s">
        <v>978</v>
      </c>
      <c r="J350" t="b">
        <v>1</v>
      </c>
      <c r="CU350" s="1"/>
    </row>
    <row r="351" spans="1:99" x14ac:dyDescent="0.25">
      <c r="A351" t="s">
        <v>990</v>
      </c>
      <c r="B351" t="s">
        <v>991</v>
      </c>
      <c r="C351" t="s">
        <v>33</v>
      </c>
      <c r="D351" t="b">
        <v>1</v>
      </c>
      <c r="H351" t="s">
        <v>2847</v>
      </c>
      <c r="I351" t="s">
        <v>980</v>
      </c>
      <c r="J351" t="b">
        <v>1</v>
      </c>
      <c r="CU351" s="1"/>
    </row>
    <row r="352" spans="1:99" x14ac:dyDescent="0.25">
      <c r="A352" t="s">
        <v>992</v>
      </c>
      <c r="B352" t="s">
        <v>993</v>
      </c>
      <c r="C352" t="s">
        <v>33</v>
      </c>
      <c r="D352" t="b">
        <v>1</v>
      </c>
      <c r="H352" t="s">
        <v>2851</v>
      </c>
      <c r="I352" t="s">
        <v>982</v>
      </c>
      <c r="J352" t="b">
        <v>1</v>
      </c>
      <c r="CU352" s="1"/>
    </row>
    <row r="353" spans="1:110" x14ac:dyDescent="0.25">
      <c r="A353" t="s">
        <v>994</v>
      </c>
      <c r="B353" t="s">
        <v>995</v>
      </c>
      <c r="C353" t="s">
        <v>33</v>
      </c>
      <c r="D353" t="b">
        <v>1</v>
      </c>
      <c r="H353" t="s">
        <v>2851</v>
      </c>
      <c r="I353" t="s">
        <v>984</v>
      </c>
      <c r="J353" t="b">
        <v>1</v>
      </c>
      <c r="CU353" s="1"/>
    </row>
    <row r="354" spans="1:110" x14ac:dyDescent="0.25">
      <c r="A354" t="s">
        <v>996</v>
      </c>
      <c r="B354" t="s">
        <v>997</v>
      </c>
      <c r="C354" t="s">
        <v>33</v>
      </c>
      <c r="D354" t="b">
        <v>1</v>
      </c>
      <c r="H354" t="s">
        <v>2277</v>
      </c>
      <c r="I354" t="s">
        <v>986</v>
      </c>
      <c r="J354" t="b">
        <v>1</v>
      </c>
      <c r="CU354" s="1"/>
    </row>
    <row r="355" spans="1:110" x14ac:dyDescent="0.25">
      <c r="A355" t="s">
        <v>998</v>
      </c>
      <c r="B355" t="s">
        <v>999</v>
      </c>
      <c r="C355" t="s">
        <v>33</v>
      </c>
      <c r="D355" t="b">
        <v>1</v>
      </c>
      <c r="H355" t="s">
        <v>2277</v>
      </c>
      <c r="I355" t="s">
        <v>988</v>
      </c>
      <c r="J355" t="b">
        <v>1</v>
      </c>
      <c r="CU355" s="1"/>
    </row>
    <row r="356" spans="1:110" x14ac:dyDescent="0.25">
      <c r="A356" t="s">
        <v>1000</v>
      </c>
      <c r="B356" t="s">
        <v>1001</v>
      </c>
      <c r="C356" t="s">
        <v>33</v>
      </c>
      <c r="D356" t="b">
        <v>1</v>
      </c>
      <c r="H356" t="s">
        <v>2277</v>
      </c>
      <c r="I356" t="s">
        <v>990</v>
      </c>
      <c r="J356" t="b">
        <v>1</v>
      </c>
      <c r="CU356" s="1"/>
    </row>
    <row r="357" spans="1:110" x14ac:dyDescent="0.25">
      <c r="A357" t="s">
        <v>1002</v>
      </c>
      <c r="B357" t="s">
        <v>1003</v>
      </c>
      <c r="C357" t="s">
        <v>33</v>
      </c>
      <c r="D357" t="b">
        <v>1</v>
      </c>
      <c r="H357" t="s">
        <v>2277</v>
      </c>
      <c r="I357" t="s">
        <v>992</v>
      </c>
      <c r="J357" t="b">
        <v>1</v>
      </c>
      <c r="CU357" s="1"/>
    </row>
    <row r="358" spans="1:110" x14ac:dyDescent="0.25">
      <c r="A358" t="s">
        <v>1004</v>
      </c>
      <c r="B358" t="s">
        <v>1005</v>
      </c>
      <c r="C358" t="s">
        <v>33</v>
      </c>
      <c r="D358" t="b">
        <v>1</v>
      </c>
      <c r="H358" t="s">
        <v>2849</v>
      </c>
      <c r="I358" t="s">
        <v>994</v>
      </c>
      <c r="J358" t="b">
        <v>1</v>
      </c>
      <c r="CU358" s="1"/>
      <c r="DF358" s="1"/>
    </row>
    <row r="359" spans="1:110" x14ac:dyDescent="0.25">
      <c r="A359" t="s">
        <v>1006</v>
      </c>
      <c r="B359" t="s">
        <v>1007</v>
      </c>
      <c r="C359" t="s">
        <v>33</v>
      </c>
      <c r="D359" t="b">
        <v>1</v>
      </c>
      <c r="H359" t="s">
        <v>2849</v>
      </c>
      <c r="I359" t="s">
        <v>996</v>
      </c>
      <c r="J359" t="b">
        <v>1</v>
      </c>
      <c r="CU359" s="1"/>
    </row>
    <row r="360" spans="1:110" x14ac:dyDescent="0.25">
      <c r="A360" t="s">
        <v>1008</v>
      </c>
      <c r="B360" t="s">
        <v>1009</v>
      </c>
      <c r="C360" t="s">
        <v>33</v>
      </c>
      <c r="D360" t="b">
        <v>1</v>
      </c>
      <c r="H360" t="s">
        <v>2849</v>
      </c>
      <c r="I360" t="s">
        <v>998</v>
      </c>
      <c r="J360" t="b">
        <v>1</v>
      </c>
      <c r="CU360" s="1"/>
    </row>
    <row r="361" spans="1:110" x14ac:dyDescent="0.25">
      <c r="A361" t="s">
        <v>1010</v>
      </c>
      <c r="B361" t="s">
        <v>1011</v>
      </c>
      <c r="C361" t="s">
        <v>33</v>
      </c>
      <c r="D361" t="b">
        <v>1</v>
      </c>
      <c r="H361" t="s">
        <v>2849</v>
      </c>
      <c r="I361" t="s">
        <v>1000</v>
      </c>
      <c r="J361" t="b">
        <v>1</v>
      </c>
      <c r="CU361" s="1"/>
    </row>
    <row r="362" spans="1:110" x14ac:dyDescent="0.25">
      <c r="A362" t="s">
        <v>1012</v>
      </c>
      <c r="B362" t="s">
        <v>1013</v>
      </c>
      <c r="C362" t="s">
        <v>33</v>
      </c>
      <c r="D362" t="b">
        <v>1</v>
      </c>
      <c r="H362" t="s">
        <v>2277</v>
      </c>
      <c r="I362" t="s">
        <v>1002</v>
      </c>
      <c r="J362" t="b">
        <v>1</v>
      </c>
      <c r="CU362" s="1"/>
    </row>
    <row r="363" spans="1:110" x14ac:dyDescent="0.25">
      <c r="A363" t="s">
        <v>1014</v>
      </c>
      <c r="B363" t="s">
        <v>1015</v>
      </c>
      <c r="C363" t="s">
        <v>33</v>
      </c>
      <c r="D363" t="b">
        <v>1</v>
      </c>
      <c r="H363" t="s">
        <v>2847</v>
      </c>
      <c r="I363" t="s">
        <v>1004</v>
      </c>
      <c r="J363" t="b">
        <v>1</v>
      </c>
      <c r="CU363" s="1"/>
    </row>
    <row r="364" spans="1:110" x14ac:dyDescent="0.25">
      <c r="A364" t="s">
        <v>1016</v>
      </c>
      <c r="B364" t="s">
        <v>1017</v>
      </c>
      <c r="C364" t="s">
        <v>33</v>
      </c>
      <c r="D364" t="b">
        <v>1</v>
      </c>
      <c r="H364" t="s">
        <v>2855</v>
      </c>
      <c r="I364" t="s">
        <v>1006</v>
      </c>
      <c r="J364" t="b">
        <v>1</v>
      </c>
    </row>
    <row r="365" spans="1:110" x14ac:dyDescent="0.25">
      <c r="A365" t="s">
        <v>1018</v>
      </c>
      <c r="B365" t="s">
        <v>1019</v>
      </c>
      <c r="C365" t="s">
        <v>33</v>
      </c>
      <c r="D365" t="b">
        <v>1</v>
      </c>
      <c r="H365" t="s">
        <v>2857</v>
      </c>
      <c r="I365" t="s">
        <v>1008</v>
      </c>
      <c r="J365" t="b">
        <v>1</v>
      </c>
    </row>
    <row r="366" spans="1:110" x14ac:dyDescent="0.25">
      <c r="A366" t="s">
        <v>1020</v>
      </c>
      <c r="B366" t="s">
        <v>1021</v>
      </c>
      <c r="C366" t="s">
        <v>33</v>
      </c>
      <c r="D366" t="b">
        <v>1</v>
      </c>
      <c r="H366" t="s">
        <v>2847</v>
      </c>
      <c r="I366" t="s">
        <v>1010</v>
      </c>
      <c r="J366" t="b">
        <v>1</v>
      </c>
    </row>
    <row r="367" spans="1:110" x14ac:dyDescent="0.25">
      <c r="A367" t="s">
        <v>1022</v>
      </c>
      <c r="B367" t="s">
        <v>1023</v>
      </c>
      <c r="C367" t="s">
        <v>33</v>
      </c>
      <c r="D367" t="b">
        <v>1</v>
      </c>
      <c r="H367" t="s">
        <v>2847</v>
      </c>
      <c r="I367" t="s">
        <v>1012</v>
      </c>
      <c r="J367" t="b">
        <v>1</v>
      </c>
    </row>
    <row r="368" spans="1:110" x14ac:dyDescent="0.25">
      <c r="A368" t="s">
        <v>1024</v>
      </c>
      <c r="B368" t="s">
        <v>1025</v>
      </c>
      <c r="C368" t="s">
        <v>33</v>
      </c>
      <c r="D368" t="b">
        <v>1</v>
      </c>
      <c r="H368" t="s">
        <v>2847</v>
      </c>
      <c r="I368" t="s">
        <v>1014</v>
      </c>
      <c r="J368" t="b">
        <v>1</v>
      </c>
    </row>
    <row r="369" spans="1:58" x14ac:dyDescent="0.25">
      <c r="A369" t="s">
        <v>1026</v>
      </c>
      <c r="B369" t="s">
        <v>1027</v>
      </c>
      <c r="C369" t="s">
        <v>33</v>
      </c>
      <c r="D369" t="b">
        <v>1</v>
      </c>
      <c r="H369" t="s">
        <v>2847</v>
      </c>
      <c r="I369" t="s">
        <v>1016</v>
      </c>
      <c r="J369" t="b">
        <v>1</v>
      </c>
    </row>
    <row r="370" spans="1:58" x14ac:dyDescent="0.25">
      <c r="A370" t="s">
        <v>1028</v>
      </c>
      <c r="B370" t="s">
        <v>1029</v>
      </c>
      <c r="C370" t="s">
        <v>33</v>
      </c>
      <c r="D370" t="b">
        <v>1</v>
      </c>
      <c r="H370" t="s">
        <v>2847</v>
      </c>
      <c r="I370" t="s">
        <v>1018</v>
      </c>
      <c r="J370" t="b">
        <v>1</v>
      </c>
    </row>
    <row r="371" spans="1:58" x14ac:dyDescent="0.25">
      <c r="A371" t="s">
        <v>1030</v>
      </c>
      <c r="B371" t="s">
        <v>1031</v>
      </c>
      <c r="C371" t="s">
        <v>33</v>
      </c>
      <c r="D371" t="b">
        <v>1</v>
      </c>
      <c r="H371" t="s">
        <v>2847</v>
      </c>
      <c r="I371" t="s">
        <v>1020</v>
      </c>
      <c r="J371" t="b">
        <v>1</v>
      </c>
    </row>
    <row r="372" spans="1:58" x14ac:dyDescent="0.25">
      <c r="A372" t="s">
        <v>1032</v>
      </c>
      <c r="B372" t="s">
        <v>1033</v>
      </c>
      <c r="C372" t="s">
        <v>33</v>
      </c>
      <c r="D372" t="b">
        <v>1</v>
      </c>
      <c r="H372" t="s">
        <v>2851</v>
      </c>
      <c r="I372" t="s">
        <v>1022</v>
      </c>
      <c r="J372" t="b">
        <v>1</v>
      </c>
    </row>
    <row r="373" spans="1:58" x14ac:dyDescent="0.25">
      <c r="A373" t="s">
        <v>1034</v>
      </c>
      <c r="B373" t="s">
        <v>1035</v>
      </c>
      <c r="C373" t="s">
        <v>50</v>
      </c>
      <c r="D373" t="b">
        <v>1</v>
      </c>
      <c r="H373" t="s">
        <v>2851</v>
      </c>
      <c r="I373" t="s">
        <v>1024</v>
      </c>
      <c r="J373" t="b">
        <v>1</v>
      </c>
    </row>
    <row r="374" spans="1:58" x14ac:dyDescent="0.25">
      <c r="A374" t="s">
        <v>1036</v>
      </c>
      <c r="B374" t="s">
        <v>1037</v>
      </c>
      <c r="C374" t="s">
        <v>50</v>
      </c>
      <c r="D374" t="b">
        <v>1</v>
      </c>
      <c r="H374" t="s">
        <v>2851</v>
      </c>
      <c r="I374" t="s">
        <v>1026</v>
      </c>
      <c r="J374" t="b">
        <v>1</v>
      </c>
    </row>
    <row r="375" spans="1:58" x14ac:dyDescent="0.25">
      <c r="A375" t="s">
        <v>1038</v>
      </c>
      <c r="B375" t="s">
        <v>1039</v>
      </c>
      <c r="C375" t="s">
        <v>50</v>
      </c>
      <c r="D375" t="b">
        <v>1</v>
      </c>
      <c r="H375" t="s">
        <v>2851</v>
      </c>
      <c r="I375" t="s">
        <v>1028</v>
      </c>
      <c r="J375" t="b">
        <v>1</v>
      </c>
    </row>
    <row r="376" spans="1:58" x14ac:dyDescent="0.25">
      <c r="A376" t="s">
        <v>1040</v>
      </c>
      <c r="B376" t="s">
        <v>1041</v>
      </c>
      <c r="C376" t="s">
        <v>33</v>
      </c>
      <c r="D376" t="b">
        <v>1</v>
      </c>
      <c r="H376" t="s">
        <v>2851</v>
      </c>
      <c r="I376" t="s">
        <v>1030</v>
      </c>
      <c r="J376" t="b">
        <v>1</v>
      </c>
    </row>
    <row r="377" spans="1:58" x14ac:dyDescent="0.25">
      <c r="A377" t="s">
        <v>1042</v>
      </c>
      <c r="B377" t="s">
        <v>1043</v>
      </c>
      <c r="C377" t="s">
        <v>33</v>
      </c>
      <c r="D377" t="b">
        <v>1</v>
      </c>
      <c r="H377" t="s">
        <v>2851</v>
      </c>
      <c r="I377" t="s">
        <v>1032</v>
      </c>
      <c r="J377" t="b">
        <v>1</v>
      </c>
    </row>
    <row r="378" spans="1:58" x14ac:dyDescent="0.25">
      <c r="A378" t="s">
        <v>1044</v>
      </c>
      <c r="B378" t="s">
        <v>1045</v>
      </c>
      <c r="C378" t="s">
        <v>33</v>
      </c>
      <c r="D378" t="b">
        <v>1</v>
      </c>
      <c r="H378" t="s">
        <v>2277</v>
      </c>
      <c r="I378" t="s">
        <v>1034</v>
      </c>
      <c r="J378" t="b">
        <v>1</v>
      </c>
    </row>
    <row r="379" spans="1:58" x14ac:dyDescent="0.25">
      <c r="A379" t="s">
        <v>1046</v>
      </c>
      <c r="B379" t="s">
        <v>1047</v>
      </c>
      <c r="C379" t="s">
        <v>33</v>
      </c>
      <c r="D379" t="b">
        <v>1</v>
      </c>
      <c r="H379" t="s">
        <v>2277</v>
      </c>
      <c r="I379" t="s">
        <v>1036</v>
      </c>
      <c r="J379" t="b">
        <v>1</v>
      </c>
    </row>
    <row r="380" spans="1:58" x14ac:dyDescent="0.25">
      <c r="A380" t="s">
        <v>1048</v>
      </c>
      <c r="B380" t="s">
        <v>1049</v>
      </c>
      <c r="C380" t="s">
        <v>33</v>
      </c>
      <c r="D380" t="b">
        <v>1</v>
      </c>
      <c r="H380" t="s">
        <v>2277</v>
      </c>
      <c r="I380" t="s">
        <v>1038</v>
      </c>
      <c r="J380" t="b">
        <v>1</v>
      </c>
    </row>
    <row r="381" spans="1:58" x14ac:dyDescent="0.25">
      <c r="A381" t="s">
        <v>1050</v>
      </c>
      <c r="B381" t="s">
        <v>1051</v>
      </c>
      <c r="C381" t="s">
        <v>33</v>
      </c>
      <c r="D381" t="b">
        <v>1</v>
      </c>
      <c r="H381" t="s">
        <v>2280</v>
      </c>
      <c r="I381" t="s">
        <v>1040</v>
      </c>
      <c r="J381" t="b">
        <v>1</v>
      </c>
      <c r="BF381" s="1"/>
    </row>
    <row r="382" spans="1:58" x14ac:dyDescent="0.25">
      <c r="A382" t="s">
        <v>1052</v>
      </c>
      <c r="B382" t="s">
        <v>1053</v>
      </c>
      <c r="C382" t="s">
        <v>33</v>
      </c>
      <c r="D382" t="b">
        <v>1</v>
      </c>
      <c r="H382" t="s">
        <v>2280</v>
      </c>
      <c r="I382" t="s">
        <v>1042</v>
      </c>
      <c r="J382" t="b">
        <v>1</v>
      </c>
    </row>
    <row r="383" spans="1:58" x14ac:dyDescent="0.25">
      <c r="A383" t="s">
        <v>1054</v>
      </c>
      <c r="B383" t="s">
        <v>1055</v>
      </c>
      <c r="C383" t="s">
        <v>33</v>
      </c>
      <c r="D383" t="b">
        <v>1</v>
      </c>
      <c r="H383" t="s">
        <v>2847</v>
      </c>
      <c r="I383" t="s">
        <v>1044</v>
      </c>
      <c r="J383" t="b">
        <v>1</v>
      </c>
    </row>
    <row r="384" spans="1:58" x14ac:dyDescent="0.25">
      <c r="A384" t="s">
        <v>1056</v>
      </c>
      <c r="B384" t="s">
        <v>1057</v>
      </c>
      <c r="C384" t="s">
        <v>33</v>
      </c>
      <c r="D384" t="b">
        <v>1</v>
      </c>
      <c r="H384" t="s">
        <v>2847</v>
      </c>
      <c r="I384" t="s">
        <v>1046</v>
      </c>
      <c r="J384" t="b">
        <v>1</v>
      </c>
    </row>
    <row r="385" spans="1:56" x14ac:dyDescent="0.25">
      <c r="A385" t="s">
        <v>1058</v>
      </c>
      <c r="B385" t="s">
        <v>1059</v>
      </c>
      <c r="C385" t="s">
        <v>33</v>
      </c>
      <c r="D385" t="b">
        <v>1</v>
      </c>
      <c r="H385" t="s">
        <v>2847</v>
      </c>
      <c r="I385" t="s">
        <v>1048</v>
      </c>
      <c r="J385" t="b">
        <v>1</v>
      </c>
    </row>
    <row r="386" spans="1:56" x14ac:dyDescent="0.25">
      <c r="A386" t="s">
        <v>1060</v>
      </c>
      <c r="B386" t="s">
        <v>1061</v>
      </c>
      <c r="C386" t="s">
        <v>33</v>
      </c>
      <c r="D386" t="b">
        <v>1</v>
      </c>
      <c r="H386" t="s">
        <v>2847</v>
      </c>
      <c r="I386" t="s">
        <v>1050</v>
      </c>
      <c r="J386" t="b">
        <v>1</v>
      </c>
    </row>
    <row r="387" spans="1:56" x14ac:dyDescent="0.25">
      <c r="A387" t="s">
        <v>1062</v>
      </c>
      <c r="B387" t="s">
        <v>1063</v>
      </c>
      <c r="C387" t="s">
        <v>33</v>
      </c>
      <c r="D387" t="b">
        <v>1</v>
      </c>
      <c r="H387" t="s">
        <v>2847</v>
      </c>
      <c r="I387" t="s">
        <v>1052</v>
      </c>
      <c r="J387" t="b">
        <v>1</v>
      </c>
    </row>
    <row r="388" spans="1:56" x14ac:dyDescent="0.25">
      <c r="A388" t="s">
        <v>1064</v>
      </c>
      <c r="B388" t="s">
        <v>1065</v>
      </c>
      <c r="C388" t="s">
        <v>33</v>
      </c>
      <c r="D388" t="b">
        <v>1</v>
      </c>
      <c r="H388" t="s">
        <v>2847</v>
      </c>
      <c r="I388" t="s">
        <v>1054</v>
      </c>
      <c r="J388" t="b">
        <v>1</v>
      </c>
    </row>
    <row r="389" spans="1:56" x14ac:dyDescent="0.25">
      <c r="A389" t="s">
        <v>1066</v>
      </c>
      <c r="B389" t="s">
        <v>1067</v>
      </c>
      <c r="C389" t="s">
        <v>37</v>
      </c>
      <c r="D389" t="b">
        <v>1</v>
      </c>
      <c r="H389" t="s">
        <v>2836</v>
      </c>
      <c r="I389" t="s">
        <v>1056</v>
      </c>
      <c r="J389" t="b">
        <v>1</v>
      </c>
    </row>
    <row r="390" spans="1:56" x14ac:dyDescent="0.25">
      <c r="A390" t="s">
        <v>1068</v>
      </c>
      <c r="B390" t="s">
        <v>1069</v>
      </c>
      <c r="C390" t="s">
        <v>37</v>
      </c>
      <c r="D390" t="b">
        <v>1</v>
      </c>
      <c r="H390" t="s">
        <v>2849</v>
      </c>
      <c r="I390" t="s">
        <v>1058</v>
      </c>
      <c r="J390" t="b">
        <v>1</v>
      </c>
      <c r="BD390" s="1"/>
    </row>
    <row r="391" spans="1:56" x14ac:dyDescent="0.25">
      <c r="A391" t="s">
        <v>1070</v>
      </c>
      <c r="B391" t="s">
        <v>1071</v>
      </c>
      <c r="C391" t="s">
        <v>33</v>
      </c>
      <c r="D391" t="b">
        <v>1</v>
      </c>
      <c r="H391" t="s">
        <v>2849</v>
      </c>
      <c r="I391" t="s">
        <v>1060</v>
      </c>
      <c r="J391" t="b">
        <v>1</v>
      </c>
    </row>
    <row r="392" spans="1:56" x14ac:dyDescent="0.25">
      <c r="A392" t="s">
        <v>1072</v>
      </c>
      <c r="B392" t="s">
        <v>1073</v>
      </c>
      <c r="C392" t="s">
        <v>33</v>
      </c>
      <c r="D392" t="b">
        <v>1</v>
      </c>
      <c r="H392" t="s">
        <v>2277</v>
      </c>
      <c r="I392" t="s">
        <v>1062</v>
      </c>
      <c r="J392" t="b">
        <v>1</v>
      </c>
    </row>
    <row r="393" spans="1:56" x14ac:dyDescent="0.25">
      <c r="A393" t="s">
        <v>1074</v>
      </c>
      <c r="B393" t="s">
        <v>1075</v>
      </c>
      <c r="C393" t="s">
        <v>33</v>
      </c>
      <c r="D393" t="b">
        <v>1</v>
      </c>
      <c r="H393" t="s">
        <v>2267</v>
      </c>
      <c r="I393" t="s">
        <v>1064</v>
      </c>
      <c r="J393" t="b">
        <v>1</v>
      </c>
    </row>
    <row r="394" spans="1:56" x14ac:dyDescent="0.25">
      <c r="A394" t="s">
        <v>1076</v>
      </c>
      <c r="B394" t="s">
        <v>1077</v>
      </c>
      <c r="C394" t="s">
        <v>33</v>
      </c>
      <c r="D394" t="b">
        <v>1</v>
      </c>
      <c r="H394" t="s">
        <v>2277</v>
      </c>
      <c r="I394" t="s">
        <v>1066</v>
      </c>
      <c r="J394" t="b">
        <v>1</v>
      </c>
    </row>
    <row r="395" spans="1:56" x14ac:dyDescent="0.25">
      <c r="A395" t="s">
        <v>1078</v>
      </c>
      <c r="B395" t="s">
        <v>1079</v>
      </c>
      <c r="C395" t="s">
        <v>33</v>
      </c>
      <c r="D395" t="b">
        <v>1</v>
      </c>
      <c r="H395" t="s">
        <v>2277</v>
      </c>
      <c r="I395" t="s">
        <v>1068</v>
      </c>
      <c r="J395" t="b">
        <v>1</v>
      </c>
    </row>
    <row r="396" spans="1:56" x14ac:dyDescent="0.25">
      <c r="A396" s="1" t="s">
        <v>1080</v>
      </c>
      <c r="B396" t="s">
        <v>1081</v>
      </c>
      <c r="C396" t="s">
        <v>33</v>
      </c>
      <c r="D396" t="b">
        <v>1</v>
      </c>
      <c r="H396" t="s">
        <v>2277</v>
      </c>
      <c r="I396" t="s">
        <v>1070</v>
      </c>
      <c r="J396" t="b">
        <v>1</v>
      </c>
    </row>
    <row r="397" spans="1:56" x14ac:dyDescent="0.25">
      <c r="A397" t="s">
        <v>1082</v>
      </c>
      <c r="B397" t="s">
        <v>1083</v>
      </c>
      <c r="C397" t="s">
        <v>33</v>
      </c>
      <c r="D397" t="b">
        <v>1</v>
      </c>
      <c r="H397" t="s">
        <v>2277</v>
      </c>
      <c r="I397" t="s">
        <v>1072</v>
      </c>
      <c r="J397" t="b">
        <v>1</v>
      </c>
    </row>
    <row r="398" spans="1:56" x14ac:dyDescent="0.25">
      <c r="A398" t="s">
        <v>1084</v>
      </c>
      <c r="B398" t="s">
        <v>1085</v>
      </c>
      <c r="C398" t="s">
        <v>33</v>
      </c>
      <c r="D398" t="b">
        <v>1</v>
      </c>
      <c r="H398" t="s">
        <v>2277</v>
      </c>
      <c r="I398" t="s">
        <v>1074</v>
      </c>
      <c r="J398" t="b">
        <v>1</v>
      </c>
    </row>
    <row r="399" spans="1:56" x14ac:dyDescent="0.25">
      <c r="A399" t="s">
        <v>1086</v>
      </c>
      <c r="B399" t="s">
        <v>1087</v>
      </c>
      <c r="C399" t="s">
        <v>33</v>
      </c>
      <c r="D399" t="b">
        <v>1</v>
      </c>
      <c r="H399" t="s">
        <v>2277</v>
      </c>
      <c r="I399" t="s">
        <v>1076</v>
      </c>
      <c r="J399" t="b">
        <v>1</v>
      </c>
    </row>
    <row r="400" spans="1:56" x14ac:dyDescent="0.25">
      <c r="A400" t="s">
        <v>1088</v>
      </c>
      <c r="B400" t="s">
        <v>1089</v>
      </c>
      <c r="C400" t="s">
        <v>33</v>
      </c>
      <c r="D400" t="b">
        <v>1</v>
      </c>
      <c r="H400" t="s">
        <v>2277</v>
      </c>
      <c r="I400" t="s">
        <v>1078</v>
      </c>
      <c r="J400" t="b">
        <v>1</v>
      </c>
    </row>
    <row r="401" spans="1:10" x14ac:dyDescent="0.25">
      <c r="A401" t="s">
        <v>1090</v>
      </c>
      <c r="B401" t="s">
        <v>1091</v>
      </c>
      <c r="C401" t="s">
        <v>33</v>
      </c>
      <c r="D401" t="b">
        <v>1</v>
      </c>
      <c r="H401" t="s">
        <v>2277</v>
      </c>
      <c r="I401" s="1" t="s">
        <v>1080</v>
      </c>
      <c r="J401" t="b">
        <v>1</v>
      </c>
    </row>
    <row r="402" spans="1:10" x14ac:dyDescent="0.25">
      <c r="A402" t="s">
        <v>1092</v>
      </c>
      <c r="B402" t="s">
        <v>1093</v>
      </c>
      <c r="C402" t="s">
        <v>33</v>
      </c>
      <c r="D402" t="b">
        <v>1</v>
      </c>
      <c r="H402" t="s">
        <v>2277</v>
      </c>
      <c r="I402" s="1" t="s">
        <v>1082</v>
      </c>
      <c r="J402" t="b">
        <v>1</v>
      </c>
    </row>
    <row r="403" spans="1:10" x14ac:dyDescent="0.25">
      <c r="A403" t="s">
        <v>1094</v>
      </c>
      <c r="B403" t="s">
        <v>1095</v>
      </c>
      <c r="C403" t="s">
        <v>33</v>
      </c>
      <c r="D403" t="b">
        <v>1</v>
      </c>
      <c r="H403" t="s">
        <v>2277</v>
      </c>
      <c r="I403" t="s">
        <v>1084</v>
      </c>
      <c r="J403" t="b">
        <v>1</v>
      </c>
    </row>
    <row r="404" spans="1:10" x14ac:dyDescent="0.25">
      <c r="A404" t="s">
        <v>1096</v>
      </c>
      <c r="B404" t="s">
        <v>1097</v>
      </c>
      <c r="C404" t="s">
        <v>33</v>
      </c>
      <c r="D404" t="b">
        <v>1</v>
      </c>
      <c r="H404" t="s">
        <v>2277</v>
      </c>
      <c r="I404" t="s">
        <v>1086</v>
      </c>
      <c r="J404" t="b">
        <v>1</v>
      </c>
    </row>
    <row r="405" spans="1:10" x14ac:dyDescent="0.25">
      <c r="A405" t="s">
        <v>1098</v>
      </c>
      <c r="B405" t="s">
        <v>1099</v>
      </c>
      <c r="C405" t="s">
        <v>33</v>
      </c>
      <c r="D405" t="b">
        <v>1</v>
      </c>
      <c r="H405" t="s">
        <v>2834</v>
      </c>
      <c r="I405" t="s">
        <v>1088</v>
      </c>
      <c r="J405" t="b">
        <v>1</v>
      </c>
    </row>
    <row r="406" spans="1:10" x14ac:dyDescent="0.25">
      <c r="A406" t="s">
        <v>1100</v>
      </c>
      <c r="B406" t="s">
        <v>1101</v>
      </c>
      <c r="C406" t="s">
        <v>33</v>
      </c>
      <c r="D406" t="b">
        <v>1</v>
      </c>
      <c r="H406" t="s">
        <v>2277</v>
      </c>
      <c r="I406" t="s">
        <v>1090</v>
      </c>
      <c r="J406" t="b">
        <v>1</v>
      </c>
    </row>
    <row r="407" spans="1:10" x14ac:dyDescent="0.25">
      <c r="A407" t="s">
        <v>1102</v>
      </c>
      <c r="B407" t="s">
        <v>1103</v>
      </c>
      <c r="C407" t="s">
        <v>33</v>
      </c>
      <c r="D407" t="b">
        <v>1</v>
      </c>
      <c r="H407" t="s">
        <v>2277</v>
      </c>
      <c r="I407" t="s">
        <v>1092</v>
      </c>
      <c r="J407" t="b">
        <v>1</v>
      </c>
    </row>
    <row r="408" spans="1:10" x14ac:dyDescent="0.25">
      <c r="A408" t="s">
        <v>1104</v>
      </c>
      <c r="B408" t="s">
        <v>1105</v>
      </c>
      <c r="C408" t="s">
        <v>33</v>
      </c>
      <c r="D408" t="b">
        <v>1</v>
      </c>
      <c r="H408" t="s">
        <v>2277</v>
      </c>
      <c r="I408" t="s">
        <v>1094</v>
      </c>
      <c r="J408" t="b">
        <v>1</v>
      </c>
    </row>
    <row r="409" spans="1:10" x14ac:dyDescent="0.25">
      <c r="A409" t="s">
        <v>1106</v>
      </c>
      <c r="B409" t="s">
        <v>1107</v>
      </c>
      <c r="C409" t="s">
        <v>33</v>
      </c>
      <c r="D409" t="b">
        <v>1</v>
      </c>
      <c r="H409" t="s">
        <v>2277</v>
      </c>
      <c r="I409" s="1" t="s">
        <v>1096</v>
      </c>
      <c r="J409" t="b">
        <v>1</v>
      </c>
    </row>
    <row r="410" spans="1:10" x14ac:dyDescent="0.25">
      <c r="A410" t="s">
        <v>1108</v>
      </c>
      <c r="B410" t="s">
        <v>1109</v>
      </c>
      <c r="C410" t="s">
        <v>33</v>
      </c>
      <c r="D410" t="b">
        <v>1</v>
      </c>
      <c r="H410" t="s">
        <v>2277</v>
      </c>
      <c r="I410" t="s">
        <v>1098</v>
      </c>
      <c r="J410" t="b">
        <v>1</v>
      </c>
    </row>
    <row r="411" spans="1:10" x14ac:dyDescent="0.25">
      <c r="A411" t="s">
        <v>1110</v>
      </c>
      <c r="B411" t="s">
        <v>1111</v>
      </c>
      <c r="C411" t="s">
        <v>33</v>
      </c>
      <c r="D411" t="b">
        <v>1</v>
      </c>
      <c r="H411" t="s">
        <v>2277</v>
      </c>
      <c r="I411" t="s">
        <v>1100</v>
      </c>
      <c r="J411" t="b">
        <v>1</v>
      </c>
    </row>
    <row r="412" spans="1:10" x14ac:dyDescent="0.25">
      <c r="A412" t="s">
        <v>1112</v>
      </c>
      <c r="B412" t="s">
        <v>1113</v>
      </c>
      <c r="C412" t="s">
        <v>33</v>
      </c>
      <c r="D412" t="b">
        <v>1</v>
      </c>
      <c r="H412" t="s">
        <v>2277</v>
      </c>
      <c r="I412" t="s">
        <v>1102</v>
      </c>
      <c r="J412" t="b">
        <v>1</v>
      </c>
    </row>
    <row r="413" spans="1:10" x14ac:dyDescent="0.25">
      <c r="A413" t="s">
        <v>1114</v>
      </c>
      <c r="B413" t="s">
        <v>1115</v>
      </c>
      <c r="C413" t="s">
        <v>33</v>
      </c>
      <c r="D413" t="b">
        <v>1</v>
      </c>
      <c r="H413" t="s">
        <v>2277</v>
      </c>
      <c r="I413" t="s">
        <v>1104</v>
      </c>
      <c r="J413" t="b">
        <v>1</v>
      </c>
    </row>
    <row r="414" spans="1:10" x14ac:dyDescent="0.25">
      <c r="A414" t="s">
        <v>1116</v>
      </c>
      <c r="B414" t="s">
        <v>1117</v>
      </c>
      <c r="C414" t="s">
        <v>33</v>
      </c>
      <c r="D414" t="b">
        <v>1</v>
      </c>
      <c r="H414" t="s">
        <v>2277</v>
      </c>
      <c r="I414" t="s">
        <v>1106</v>
      </c>
      <c r="J414" t="b">
        <v>1</v>
      </c>
    </row>
    <row r="415" spans="1:10" x14ac:dyDescent="0.25">
      <c r="A415" t="s">
        <v>1118</v>
      </c>
      <c r="B415" t="s">
        <v>1119</v>
      </c>
      <c r="C415" t="s">
        <v>33</v>
      </c>
      <c r="D415" t="b">
        <v>1</v>
      </c>
      <c r="H415" t="s">
        <v>2277</v>
      </c>
      <c r="I415" t="s">
        <v>1108</v>
      </c>
      <c r="J415" t="b">
        <v>1</v>
      </c>
    </row>
    <row r="416" spans="1:10" x14ac:dyDescent="0.25">
      <c r="A416" t="s">
        <v>1120</v>
      </c>
      <c r="B416" t="s">
        <v>1121</v>
      </c>
      <c r="C416" t="s">
        <v>37</v>
      </c>
      <c r="D416" t="b">
        <v>1</v>
      </c>
      <c r="H416" t="s">
        <v>2277</v>
      </c>
      <c r="I416" t="s">
        <v>1110</v>
      </c>
      <c r="J416" t="b">
        <v>1</v>
      </c>
    </row>
    <row r="417" spans="1:110" x14ac:dyDescent="0.25">
      <c r="A417" t="s">
        <v>1122</v>
      </c>
      <c r="B417" t="s">
        <v>1123</v>
      </c>
      <c r="C417" t="s">
        <v>37</v>
      </c>
      <c r="D417" t="b">
        <v>1</v>
      </c>
      <c r="H417" t="s">
        <v>2277</v>
      </c>
      <c r="I417" t="s">
        <v>1112</v>
      </c>
      <c r="J417" t="b">
        <v>1</v>
      </c>
    </row>
    <row r="418" spans="1:110" x14ac:dyDescent="0.25">
      <c r="A418" t="s">
        <v>1124</v>
      </c>
      <c r="B418" t="s">
        <v>1125</v>
      </c>
      <c r="C418" t="s">
        <v>37</v>
      </c>
      <c r="D418" t="b">
        <v>1</v>
      </c>
      <c r="H418" t="s">
        <v>2277</v>
      </c>
      <c r="I418" t="s">
        <v>1114</v>
      </c>
      <c r="J418" t="b">
        <v>1</v>
      </c>
    </row>
    <row r="419" spans="1:110" x14ac:dyDescent="0.25">
      <c r="A419" t="s">
        <v>1126</v>
      </c>
      <c r="B419" t="s">
        <v>1127</v>
      </c>
      <c r="C419" t="s">
        <v>33</v>
      </c>
      <c r="D419" t="b">
        <v>1</v>
      </c>
      <c r="H419" t="s">
        <v>2277</v>
      </c>
      <c r="I419" t="s">
        <v>1116</v>
      </c>
      <c r="J419" t="b">
        <v>1</v>
      </c>
    </row>
    <row r="420" spans="1:110" x14ac:dyDescent="0.25">
      <c r="A420" t="s">
        <v>1128</v>
      </c>
      <c r="B420" t="s">
        <v>1129</v>
      </c>
      <c r="C420" t="s">
        <v>33</v>
      </c>
      <c r="D420" t="b">
        <v>1</v>
      </c>
      <c r="H420" t="s">
        <v>2859</v>
      </c>
      <c r="I420" t="s">
        <v>1118</v>
      </c>
      <c r="J420" t="b">
        <v>1</v>
      </c>
      <c r="BD420" s="1"/>
    </row>
    <row r="421" spans="1:110" x14ac:dyDescent="0.25">
      <c r="A421" t="s">
        <v>1130</v>
      </c>
      <c r="B421" t="s">
        <v>1131</v>
      </c>
      <c r="C421" t="s">
        <v>37</v>
      </c>
      <c r="D421" t="b">
        <v>1</v>
      </c>
      <c r="H421" t="s">
        <v>2277</v>
      </c>
      <c r="I421" t="s">
        <v>1120</v>
      </c>
      <c r="J421" t="b">
        <v>1</v>
      </c>
    </row>
    <row r="422" spans="1:110" x14ac:dyDescent="0.25">
      <c r="A422" t="s">
        <v>1132</v>
      </c>
      <c r="B422" t="s">
        <v>1133</v>
      </c>
      <c r="C422" t="s">
        <v>37</v>
      </c>
      <c r="D422" t="b">
        <v>1</v>
      </c>
      <c r="H422" t="s">
        <v>2277</v>
      </c>
      <c r="I422" t="s">
        <v>1122</v>
      </c>
      <c r="J422" t="b">
        <v>1</v>
      </c>
      <c r="DF422" s="1"/>
    </row>
    <row r="423" spans="1:110" x14ac:dyDescent="0.25">
      <c r="A423" t="s">
        <v>1134</v>
      </c>
      <c r="B423" t="s">
        <v>1135</v>
      </c>
      <c r="C423" t="s">
        <v>37</v>
      </c>
      <c r="D423" t="b">
        <v>1</v>
      </c>
      <c r="H423" t="s">
        <v>2277</v>
      </c>
      <c r="I423" t="s">
        <v>1124</v>
      </c>
      <c r="J423" t="b">
        <v>1</v>
      </c>
    </row>
    <row r="424" spans="1:110" x14ac:dyDescent="0.25">
      <c r="A424" t="s">
        <v>1136</v>
      </c>
      <c r="B424" t="s">
        <v>1137</v>
      </c>
      <c r="C424" t="s">
        <v>33</v>
      </c>
      <c r="D424" t="b">
        <v>1</v>
      </c>
      <c r="H424" t="s">
        <v>2277</v>
      </c>
      <c r="I424" t="s">
        <v>1126</v>
      </c>
      <c r="J424" t="b">
        <v>1</v>
      </c>
    </row>
    <row r="425" spans="1:110" x14ac:dyDescent="0.25">
      <c r="A425" t="s">
        <v>1138</v>
      </c>
      <c r="B425" t="s">
        <v>1139</v>
      </c>
      <c r="C425" t="s">
        <v>33</v>
      </c>
      <c r="D425" t="b">
        <v>1</v>
      </c>
      <c r="H425" t="s">
        <v>2277</v>
      </c>
      <c r="I425" t="s">
        <v>1128</v>
      </c>
      <c r="J425" t="b">
        <v>1</v>
      </c>
    </row>
    <row r="426" spans="1:110" x14ac:dyDescent="0.25">
      <c r="A426" t="s">
        <v>1140</v>
      </c>
      <c r="B426" t="s">
        <v>1141</v>
      </c>
      <c r="C426" t="s">
        <v>33</v>
      </c>
      <c r="D426" t="b">
        <v>1</v>
      </c>
      <c r="H426" t="s">
        <v>2277</v>
      </c>
      <c r="I426" t="s">
        <v>1130</v>
      </c>
      <c r="J426" t="b">
        <v>1</v>
      </c>
    </row>
    <row r="427" spans="1:110" x14ac:dyDescent="0.25">
      <c r="A427" t="s">
        <v>1142</v>
      </c>
      <c r="B427" t="s">
        <v>1143</v>
      </c>
      <c r="C427" t="s">
        <v>33</v>
      </c>
      <c r="D427" t="b">
        <v>1</v>
      </c>
      <c r="H427" t="s">
        <v>2277</v>
      </c>
      <c r="I427" t="s">
        <v>1132</v>
      </c>
      <c r="J427" t="b">
        <v>1</v>
      </c>
    </row>
    <row r="428" spans="1:110" x14ac:dyDescent="0.25">
      <c r="A428" t="s">
        <v>1144</v>
      </c>
      <c r="B428" t="s">
        <v>1145</v>
      </c>
      <c r="C428" t="s">
        <v>33</v>
      </c>
      <c r="D428" t="b">
        <v>1</v>
      </c>
      <c r="H428" t="s">
        <v>2277</v>
      </c>
      <c r="I428" t="s">
        <v>1134</v>
      </c>
      <c r="J428" t="b">
        <v>1</v>
      </c>
    </row>
    <row r="429" spans="1:110" x14ac:dyDescent="0.25">
      <c r="A429" t="s">
        <v>1146</v>
      </c>
      <c r="B429" t="s">
        <v>1147</v>
      </c>
      <c r="C429" t="s">
        <v>33</v>
      </c>
      <c r="D429" t="b">
        <v>1</v>
      </c>
      <c r="H429" t="s">
        <v>2309</v>
      </c>
      <c r="I429" t="s">
        <v>1136</v>
      </c>
      <c r="J429" t="b">
        <v>1</v>
      </c>
    </row>
    <row r="430" spans="1:110" x14ac:dyDescent="0.25">
      <c r="A430" t="s">
        <v>1148</v>
      </c>
      <c r="B430" t="s">
        <v>1149</v>
      </c>
      <c r="C430" t="s">
        <v>33</v>
      </c>
      <c r="D430" t="b">
        <v>1</v>
      </c>
      <c r="H430" t="s">
        <v>2309</v>
      </c>
      <c r="I430" t="s">
        <v>1138</v>
      </c>
      <c r="J430" t="b">
        <v>1</v>
      </c>
    </row>
    <row r="431" spans="1:110" x14ac:dyDescent="0.25">
      <c r="A431" t="s">
        <v>1150</v>
      </c>
      <c r="B431" t="s">
        <v>1151</v>
      </c>
      <c r="C431" t="s">
        <v>33</v>
      </c>
      <c r="D431" t="b">
        <v>1</v>
      </c>
      <c r="H431" t="s">
        <v>2267</v>
      </c>
      <c r="I431" t="s">
        <v>1140</v>
      </c>
      <c r="J431" t="b">
        <v>1</v>
      </c>
      <c r="CU431" s="1"/>
    </row>
    <row r="432" spans="1:110" x14ac:dyDescent="0.25">
      <c r="A432" t="s">
        <v>1152</v>
      </c>
      <c r="B432" t="s">
        <v>1153</v>
      </c>
      <c r="C432" t="s">
        <v>33</v>
      </c>
      <c r="D432" t="b">
        <v>1</v>
      </c>
      <c r="H432" t="s">
        <v>2309</v>
      </c>
      <c r="I432" t="s">
        <v>1142</v>
      </c>
      <c r="J432" t="b">
        <v>1</v>
      </c>
    </row>
    <row r="433" spans="1:10" x14ac:dyDescent="0.25">
      <c r="A433" t="s">
        <v>1154</v>
      </c>
      <c r="B433" t="s">
        <v>1155</v>
      </c>
      <c r="C433" t="s">
        <v>33</v>
      </c>
      <c r="D433" t="b">
        <v>1</v>
      </c>
      <c r="H433" t="s">
        <v>2309</v>
      </c>
      <c r="I433" t="s">
        <v>1144</v>
      </c>
      <c r="J433" t="b">
        <v>1</v>
      </c>
    </row>
    <row r="434" spans="1:10" x14ac:dyDescent="0.25">
      <c r="A434" t="s">
        <v>1156</v>
      </c>
      <c r="B434" t="s">
        <v>1157</v>
      </c>
      <c r="C434" t="s">
        <v>33</v>
      </c>
      <c r="D434" t="b">
        <v>1</v>
      </c>
      <c r="H434" t="s">
        <v>2277</v>
      </c>
      <c r="I434" t="s">
        <v>1146</v>
      </c>
      <c r="J434" t="b">
        <v>1</v>
      </c>
    </row>
    <row r="435" spans="1:10" x14ac:dyDescent="0.25">
      <c r="A435" t="s">
        <v>1158</v>
      </c>
      <c r="B435" t="s">
        <v>1159</v>
      </c>
      <c r="C435" t="s">
        <v>33</v>
      </c>
      <c r="D435" t="b">
        <v>1</v>
      </c>
      <c r="H435" t="s">
        <v>2763</v>
      </c>
      <c r="I435" t="s">
        <v>1148</v>
      </c>
      <c r="J435" t="b">
        <v>1</v>
      </c>
    </row>
    <row r="436" spans="1:10" x14ac:dyDescent="0.25">
      <c r="A436" t="s">
        <v>1160</v>
      </c>
      <c r="B436" t="s">
        <v>1161</v>
      </c>
      <c r="C436" t="s">
        <v>33</v>
      </c>
      <c r="D436" t="b">
        <v>1</v>
      </c>
      <c r="H436" t="s">
        <v>2763</v>
      </c>
      <c r="I436" t="s">
        <v>1150</v>
      </c>
      <c r="J436" t="b">
        <v>1</v>
      </c>
    </row>
    <row r="437" spans="1:10" x14ac:dyDescent="0.25">
      <c r="A437" t="s">
        <v>1162</v>
      </c>
      <c r="B437" t="s">
        <v>1163</v>
      </c>
      <c r="C437" t="s">
        <v>33</v>
      </c>
      <c r="D437" t="b">
        <v>1</v>
      </c>
      <c r="H437" t="s">
        <v>2277</v>
      </c>
      <c r="I437" t="s">
        <v>1152</v>
      </c>
      <c r="J437" t="b">
        <v>1</v>
      </c>
    </row>
    <row r="438" spans="1:10" x14ac:dyDescent="0.25">
      <c r="A438" t="s">
        <v>1164</v>
      </c>
      <c r="B438" t="s">
        <v>1165</v>
      </c>
      <c r="C438" t="s">
        <v>33</v>
      </c>
      <c r="D438" t="b">
        <v>1</v>
      </c>
      <c r="H438" t="s">
        <v>2277</v>
      </c>
      <c r="I438" t="s">
        <v>1154</v>
      </c>
      <c r="J438" t="b">
        <v>1</v>
      </c>
    </row>
    <row r="439" spans="1:10" x14ac:dyDescent="0.25">
      <c r="A439" t="s">
        <v>1166</v>
      </c>
      <c r="B439" t="s">
        <v>1167</v>
      </c>
      <c r="C439" t="s">
        <v>33</v>
      </c>
      <c r="D439" t="b">
        <v>1</v>
      </c>
      <c r="H439" t="s">
        <v>2277</v>
      </c>
      <c r="I439" t="s">
        <v>1156</v>
      </c>
      <c r="J439" t="b">
        <v>1</v>
      </c>
    </row>
    <row r="440" spans="1:10" x14ac:dyDescent="0.25">
      <c r="A440" t="s">
        <v>1168</v>
      </c>
      <c r="B440" t="s">
        <v>1169</v>
      </c>
      <c r="C440" t="s">
        <v>33</v>
      </c>
      <c r="D440" t="b">
        <v>1</v>
      </c>
      <c r="H440" t="s">
        <v>2277</v>
      </c>
      <c r="I440" t="s">
        <v>1158</v>
      </c>
      <c r="J440" t="b">
        <v>1</v>
      </c>
    </row>
    <row r="441" spans="1:10" x14ac:dyDescent="0.25">
      <c r="A441" t="s">
        <v>1170</v>
      </c>
      <c r="B441" t="s">
        <v>1171</v>
      </c>
      <c r="C441" t="s">
        <v>33</v>
      </c>
      <c r="D441" t="b">
        <v>1</v>
      </c>
      <c r="H441" t="s">
        <v>2277</v>
      </c>
      <c r="I441" t="s">
        <v>1160</v>
      </c>
      <c r="J441" t="b">
        <v>1</v>
      </c>
    </row>
    <row r="442" spans="1:10" x14ac:dyDescent="0.25">
      <c r="A442" t="s">
        <v>1172</v>
      </c>
      <c r="B442" t="s">
        <v>1173</v>
      </c>
      <c r="C442" t="s">
        <v>33</v>
      </c>
      <c r="D442" t="b">
        <v>1</v>
      </c>
      <c r="H442" t="s">
        <v>2267</v>
      </c>
      <c r="I442" t="s">
        <v>1162</v>
      </c>
      <c r="J442" t="b">
        <v>1</v>
      </c>
    </row>
    <row r="443" spans="1:10" x14ac:dyDescent="0.25">
      <c r="A443" t="s">
        <v>1174</v>
      </c>
      <c r="B443" t="s">
        <v>1175</v>
      </c>
      <c r="C443" t="s">
        <v>33</v>
      </c>
      <c r="D443" t="b">
        <v>1</v>
      </c>
      <c r="H443" t="s">
        <v>2267</v>
      </c>
      <c r="I443" t="s">
        <v>1164</v>
      </c>
      <c r="J443" t="b">
        <v>1</v>
      </c>
    </row>
    <row r="444" spans="1:10" x14ac:dyDescent="0.25">
      <c r="A444" t="s">
        <v>1176</v>
      </c>
      <c r="B444" t="s">
        <v>1177</v>
      </c>
      <c r="C444" t="s">
        <v>33</v>
      </c>
      <c r="D444" t="b">
        <v>1</v>
      </c>
      <c r="H444" t="s">
        <v>2267</v>
      </c>
      <c r="I444" t="s">
        <v>1166</v>
      </c>
      <c r="J444" t="b">
        <v>1</v>
      </c>
    </row>
    <row r="445" spans="1:10" x14ac:dyDescent="0.25">
      <c r="A445" t="s">
        <v>1178</v>
      </c>
      <c r="B445" t="s">
        <v>1179</v>
      </c>
      <c r="C445" t="s">
        <v>33</v>
      </c>
      <c r="D445" t="b">
        <v>1</v>
      </c>
      <c r="H445" t="s">
        <v>2309</v>
      </c>
      <c r="I445" t="s">
        <v>1168</v>
      </c>
      <c r="J445" t="b">
        <v>1</v>
      </c>
    </row>
    <row r="446" spans="1:10" x14ac:dyDescent="0.25">
      <c r="A446" t="s">
        <v>1180</v>
      </c>
      <c r="B446" t="s">
        <v>1181</v>
      </c>
      <c r="C446" t="s">
        <v>33</v>
      </c>
      <c r="D446" t="b">
        <v>1</v>
      </c>
      <c r="H446" t="s">
        <v>2309</v>
      </c>
      <c r="I446" t="s">
        <v>1170</v>
      </c>
      <c r="J446" t="b">
        <v>1</v>
      </c>
    </row>
    <row r="447" spans="1:10" x14ac:dyDescent="0.25">
      <c r="A447" t="s">
        <v>1182</v>
      </c>
      <c r="B447" t="s">
        <v>1183</v>
      </c>
      <c r="C447" t="s">
        <v>33</v>
      </c>
      <c r="D447" t="b">
        <v>1</v>
      </c>
      <c r="H447" t="s">
        <v>2267</v>
      </c>
      <c r="I447" t="s">
        <v>1172</v>
      </c>
      <c r="J447" t="b">
        <v>1</v>
      </c>
    </row>
    <row r="448" spans="1:10" x14ac:dyDescent="0.25">
      <c r="A448" t="s">
        <v>1184</v>
      </c>
      <c r="B448" t="s">
        <v>1185</v>
      </c>
      <c r="C448" t="s">
        <v>33</v>
      </c>
      <c r="D448" t="b">
        <v>1</v>
      </c>
      <c r="H448" t="s">
        <v>2267</v>
      </c>
      <c r="I448" t="s">
        <v>1174</v>
      </c>
      <c r="J448" t="b">
        <v>1</v>
      </c>
    </row>
    <row r="449" spans="1:107" x14ac:dyDescent="0.25">
      <c r="A449" t="s">
        <v>1186</v>
      </c>
      <c r="B449" t="s">
        <v>1187</v>
      </c>
      <c r="C449" t="s">
        <v>33</v>
      </c>
      <c r="D449" t="b">
        <v>1</v>
      </c>
      <c r="H449" t="s">
        <v>2277</v>
      </c>
      <c r="I449" t="s">
        <v>1176</v>
      </c>
      <c r="J449" t="b">
        <v>1</v>
      </c>
    </row>
    <row r="450" spans="1:107" x14ac:dyDescent="0.25">
      <c r="A450" t="s">
        <v>1188</v>
      </c>
      <c r="B450" t="s">
        <v>1189</v>
      </c>
      <c r="C450" t="s">
        <v>33</v>
      </c>
      <c r="D450" t="b">
        <v>1</v>
      </c>
      <c r="H450" t="s">
        <v>2277</v>
      </c>
      <c r="I450" t="s">
        <v>1178</v>
      </c>
      <c r="J450" t="b">
        <v>1</v>
      </c>
    </row>
    <row r="451" spans="1:107" x14ac:dyDescent="0.25">
      <c r="A451" t="s">
        <v>1190</v>
      </c>
      <c r="B451" t="s">
        <v>1191</v>
      </c>
      <c r="C451" t="s">
        <v>33</v>
      </c>
      <c r="D451" t="b">
        <v>1</v>
      </c>
      <c r="H451" t="s">
        <v>2277</v>
      </c>
      <c r="I451" t="s">
        <v>1180</v>
      </c>
      <c r="J451" t="b">
        <v>1</v>
      </c>
    </row>
    <row r="452" spans="1:107" x14ac:dyDescent="0.25">
      <c r="A452" t="s">
        <v>1192</v>
      </c>
      <c r="B452" t="s">
        <v>1193</v>
      </c>
      <c r="C452" t="s">
        <v>33</v>
      </c>
      <c r="D452" t="b">
        <v>1</v>
      </c>
      <c r="H452" t="s">
        <v>2280</v>
      </c>
      <c r="I452" t="s">
        <v>1182</v>
      </c>
      <c r="J452" t="b">
        <v>1</v>
      </c>
    </row>
    <row r="453" spans="1:107" x14ac:dyDescent="0.25">
      <c r="A453" t="s">
        <v>1194</v>
      </c>
      <c r="B453" t="s">
        <v>1195</v>
      </c>
      <c r="C453" t="s">
        <v>33</v>
      </c>
      <c r="D453" t="b">
        <v>1</v>
      </c>
      <c r="H453" t="s">
        <v>2277</v>
      </c>
      <c r="I453" t="s">
        <v>1184</v>
      </c>
      <c r="J453" t="b">
        <v>1</v>
      </c>
    </row>
    <row r="454" spans="1:107" x14ac:dyDescent="0.25">
      <c r="A454" t="s">
        <v>1196</v>
      </c>
      <c r="B454" t="s">
        <v>1197</v>
      </c>
      <c r="C454" t="s">
        <v>33</v>
      </c>
      <c r="D454" t="b">
        <v>1</v>
      </c>
      <c r="H454" t="s">
        <v>2280</v>
      </c>
      <c r="I454" t="s">
        <v>1186</v>
      </c>
      <c r="J454" t="b">
        <v>1</v>
      </c>
    </row>
    <row r="455" spans="1:107" x14ac:dyDescent="0.25">
      <c r="A455" t="s">
        <v>1198</v>
      </c>
      <c r="B455" t="s">
        <v>1199</v>
      </c>
      <c r="C455" t="s">
        <v>33</v>
      </c>
      <c r="D455" t="b">
        <v>1</v>
      </c>
      <c r="H455" t="s">
        <v>2277</v>
      </c>
      <c r="I455" t="s">
        <v>1188</v>
      </c>
      <c r="J455" t="b">
        <v>1</v>
      </c>
    </row>
    <row r="456" spans="1:107" x14ac:dyDescent="0.25">
      <c r="A456" t="s">
        <v>1200</v>
      </c>
      <c r="B456" t="s">
        <v>1201</v>
      </c>
      <c r="C456" t="s">
        <v>33</v>
      </c>
      <c r="D456" t="b">
        <v>1</v>
      </c>
      <c r="H456" t="s">
        <v>2280</v>
      </c>
      <c r="I456" t="s">
        <v>1190</v>
      </c>
      <c r="J456" t="b">
        <v>1</v>
      </c>
    </row>
    <row r="457" spans="1:107" x14ac:dyDescent="0.25">
      <c r="A457" t="s">
        <v>1202</v>
      </c>
      <c r="B457" t="s">
        <v>1203</v>
      </c>
      <c r="C457" t="s">
        <v>33</v>
      </c>
      <c r="D457" t="b">
        <v>1</v>
      </c>
      <c r="H457" t="s">
        <v>2280</v>
      </c>
      <c r="I457" t="s">
        <v>1192</v>
      </c>
      <c r="J457" t="b">
        <v>1</v>
      </c>
    </row>
    <row r="458" spans="1:107" x14ac:dyDescent="0.25">
      <c r="A458" t="s">
        <v>1204</v>
      </c>
      <c r="B458" t="s">
        <v>1205</v>
      </c>
      <c r="C458" t="s">
        <v>33</v>
      </c>
      <c r="D458" t="b">
        <v>1</v>
      </c>
      <c r="H458" t="s">
        <v>2277</v>
      </c>
      <c r="I458" t="s">
        <v>1194</v>
      </c>
      <c r="J458" t="b">
        <v>1</v>
      </c>
    </row>
    <row r="459" spans="1:107" x14ac:dyDescent="0.25">
      <c r="A459" t="s">
        <v>1206</v>
      </c>
      <c r="B459" t="s">
        <v>1207</v>
      </c>
      <c r="C459" t="s">
        <v>33</v>
      </c>
      <c r="D459" t="b">
        <v>1</v>
      </c>
      <c r="H459" t="s">
        <v>2309</v>
      </c>
      <c r="I459" t="s">
        <v>1196</v>
      </c>
      <c r="J459" t="b">
        <v>1</v>
      </c>
    </row>
    <row r="460" spans="1:107" x14ac:dyDescent="0.25">
      <c r="A460" t="s">
        <v>1208</v>
      </c>
      <c r="B460" t="s">
        <v>1209</v>
      </c>
      <c r="C460" t="s">
        <v>33</v>
      </c>
      <c r="D460" t="b">
        <v>1</v>
      </c>
      <c r="H460" t="s">
        <v>2763</v>
      </c>
      <c r="I460" t="s">
        <v>1198</v>
      </c>
      <c r="J460" t="b">
        <v>1</v>
      </c>
    </row>
    <row r="461" spans="1:107" x14ac:dyDescent="0.25">
      <c r="A461" t="s">
        <v>1210</v>
      </c>
      <c r="B461" t="s">
        <v>1211</v>
      </c>
      <c r="C461" t="s">
        <v>33</v>
      </c>
      <c r="D461" t="b">
        <v>1</v>
      </c>
      <c r="H461" t="s">
        <v>2763</v>
      </c>
      <c r="I461" t="s">
        <v>1200</v>
      </c>
      <c r="J461" t="b">
        <v>1</v>
      </c>
    </row>
    <row r="462" spans="1:107" x14ac:dyDescent="0.25">
      <c r="A462" t="s">
        <v>1212</v>
      </c>
      <c r="B462" t="s">
        <v>1213</v>
      </c>
      <c r="C462" t="s">
        <v>33</v>
      </c>
      <c r="D462" t="b">
        <v>1</v>
      </c>
      <c r="H462" t="s">
        <v>2277</v>
      </c>
      <c r="I462" t="s">
        <v>1202</v>
      </c>
      <c r="J462" t="b">
        <v>1</v>
      </c>
    </row>
    <row r="463" spans="1:107" x14ac:dyDescent="0.25">
      <c r="A463" t="s">
        <v>1214</v>
      </c>
      <c r="B463" t="s">
        <v>1215</v>
      </c>
      <c r="C463" t="s">
        <v>33</v>
      </c>
      <c r="D463" t="b">
        <v>1</v>
      </c>
      <c r="H463" t="s">
        <v>2277</v>
      </c>
      <c r="I463" t="s">
        <v>1204</v>
      </c>
      <c r="J463" t="b">
        <v>1</v>
      </c>
      <c r="DC463" s="1"/>
    </row>
    <row r="464" spans="1:107" x14ac:dyDescent="0.25">
      <c r="A464" t="s">
        <v>1216</v>
      </c>
      <c r="B464" t="s">
        <v>1217</v>
      </c>
      <c r="C464" t="s">
        <v>33</v>
      </c>
      <c r="D464" t="b">
        <v>1</v>
      </c>
      <c r="H464" t="s">
        <v>2267</v>
      </c>
      <c r="I464" t="s">
        <v>1206</v>
      </c>
      <c r="J464" t="b">
        <v>1</v>
      </c>
    </row>
    <row r="465" spans="1:10" x14ac:dyDescent="0.25">
      <c r="A465" t="s">
        <v>1218</v>
      </c>
      <c r="B465" t="s">
        <v>1219</v>
      </c>
      <c r="C465" t="s">
        <v>33</v>
      </c>
      <c r="D465" t="b">
        <v>1</v>
      </c>
      <c r="H465" t="s">
        <v>2267</v>
      </c>
      <c r="I465" t="s">
        <v>1208</v>
      </c>
      <c r="J465" t="b">
        <v>1</v>
      </c>
    </row>
    <row r="466" spans="1:10" x14ac:dyDescent="0.25">
      <c r="A466" t="s">
        <v>1220</v>
      </c>
      <c r="B466" t="s">
        <v>1221</v>
      </c>
      <c r="C466" t="s">
        <v>33</v>
      </c>
      <c r="D466" t="b">
        <v>1</v>
      </c>
      <c r="H466" t="s">
        <v>2267</v>
      </c>
      <c r="I466" t="s">
        <v>1210</v>
      </c>
      <c r="J466" t="b">
        <v>1</v>
      </c>
    </row>
    <row r="467" spans="1:10" x14ac:dyDescent="0.25">
      <c r="A467" t="s">
        <v>1222</v>
      </c>
      <c r="B467" t="s">
        <v>1223</v>
      </c>
      <c r="C467" t="s">
        <v>33</v>
      </c>
      <c r="D467" t="b">
        <v>1</v>
      </c>
      <c r="H467" t="s">
        <v>2267</v>
      </c>
      <c r="I467" t="s">
        <v>1212</v>
      </c>
      <c r="J467" t="b">
        <v>1</v>
      </c>
    </row>
    <row r="468" spans="1:10" x14ac:dyDescent="0.25">
      <c r="A468" t="s">
        <v>1224</v>
      </c>
      <c r="B468" t="s">
        <v>1225</v>
      </c>
      <c r="C468" t="s">
        <v>33</v>
      </c>
      <c r="D468" t="b">
        <v>1</v>
      </c>
      <c r="H468" t="s">
        <v>2277</v>
      </c>
      <c r="I468" t="s">
        <v>1214</v>
      </c>
      <c r="J468" t="b">
        <v>1</v>
      </c>
    </row>
    <row r="469" spans="1:10" x14ac:dyDescent="0.25">
      <c r="A469" t="s">
        <v>1226</v>
      </c>
      <c r="B469" t="s">
        <v>1227</v>
      </c>
      <c r="C469" t="s">
        <v>33</v>
      </c>
      <c r="D469" t="b">
        <v>1</v>
      </c>
      <c r="H469" t="s">
        <v>2277</v>
      </c>
      <c r="I469" t="s">
        <v>1216</v>
      </c>
      <c r="J469" t="b">
        <v>1</v>
      </c>
    </row>
    <row r="470" spans="1:10" x14ac:dyDescent="0.25">
      <c r="A470" t="s">
        <v>1228</v>
      </c>
      <c r="B470" t="s">
        <v>1229</v>
      </c>
      <c r="C470" t="s">
        <v>33</v>
      </c>
      <c r="D470" t="b">
        <v>1</v>
      </c>
      <c r="H470" t="s">
        <v>2267</v>
      </c>
      <c r="I470" t="s">
        <v>1218</v>
      </c>
      <c r="J470" t="b">
        <v>1</v>
      </c>
    </row>
    <row r="471" spans="1:10" x14ac:dyDescent="0.25">
      <c r="A471" t="s">
        <v>1230</v>
      </c>
      <c r="B471" t="s">
        <v>1231</v>
      </c>
      <c r="C471" t="s">
        <v>33</v>
      </c>
      <c r="D471" t="b">
        <v>1</v>
      </c>
      <c r="H471" t="s">
        <v>2267</v>
      </c>
      <c r="I471" t="s">
        <v>1220</v>
      </c>
      <c r="J471" t="b">
        <v>1</v>
      </c>
    </row>
    <row r="472" spans="1:10" x14ac:dyDescent="0.25">
      <c r="A472" t="s">
        <v>1232</v>
      </c>
      <c r="B472" t="s">
        <v>1233</v>
      </c>
      <c r="C472" t="s">
        <v>33</v>
      </c>
      <c r="D472" t="b">
        <v>1</v>
      </c>
      <c r="H472" t="s">
        <v>2763</v>
      </c>
      <c r="I472" t="s">
        <v>1222</v>
      </c>
      <c r="J472" t="b">
        <v>1</v>
      </c>
    </row>
    <row r="473" spans="1:10" x14ac:dyDescent="0.25">
      <c r="A473" t="s">
        <v>1234</v>
      </c>
      <c r="B473" t="s">
        <v>1235</v>
      </c>
      <c r="C473" t="s">
        <v>33</v>
      </c>
      <c r="D473" t="b">
        <v>1</v>
      </c>
      <c r="H473" t="s">
        <v>2763</v>
      </c>
      <c r="I473" t="s">
        <v>1224</v>
      </c>
      <c r="J473" t="b">
        <v>1</v>
      </c>
    </row>
    <row r="474" spans="1:10" x14ac:dyDescent="0.25">
      <c r="A474" t="s">
        <v>1236</v>
      </c>
      <c r="B474" t="s">
        <v>1237</v>
      </c>
      <c r="C474" t="s">
        <v>33</v>
      </c>
      <c r="D474" t="b">
        <v>1</v>
      </c>
      <c r="H474" t="s">
        <v>2763</v>
      </c>
      <c r="I474" t="s">
        <v>1226</v>
      </c>
      <c r="J474" t="b">
        <v>1</v>
      </c>
    </row>
    <row r="475" spans="1:10" x14ac:dyDescent="0.25">
      <c r="A475" t="s">
        <v>1238</v>
      </c>
      <c r="B475" t="s">
        <v>1239</v>
      </c>
      <c r="C475" t="s">
        <v>33</v>
      </c>
      <c r="D475" t="b">
        <v>1</v>
      </c>
      <c r="H475" t="s">
        <v>2277</v>
      </c>
      <c r="I475" t="s">
        <v>1228</v>
      </c>
      <c r="J475" t="b">
        <v>1</v>
      </c>
    </row>
    <row r="476" spans="1:10" x14ac:dyDescent="0.25">
      <c r="A476" t="s">
        <v>1240</v>
      </c>
      <c r="B476" t="s">
        <v>1241</v>
      </c>
      <c r="C476" t="s">
        <v>33</v>
      </c>
      <c r="D476" t="b">
        <v>1</v>
      </c>
      <c r="H476" t="s">
        <v>2309</v>
      </c>
      <c r="I476" t="s">
        <v>1230</v>
      </c>
      <c r="J476" t="b">
        <v>1</v>
      </c>
    </row>
    <row r="477" spans="1:10" x14ac:dyDescent="0.25">
      <c r="A477" t="s">
        <v>1242</v>
      </c>
      <c r="B477" t="s">
        <v>1243</v>
      </c>
      <c r="C477" t="s">
        <v>33</v>
      </c>
      <c r="D477" t="b">
        <v>1</v>
      </c>
      <c r="H477" t="s">
        <v>2309</v>
      </c>
      <c r="I477" t="s">
        <v>1232</v>
      </c>
      <c r="J477" t="b">
        <v>1</v>
      </c>
    </row>
    <row r="478" spans="1:10" x14ac:dyDescent="0.25">
      <c r="A478" t="s">
        <v>1244</v>
      </c>
      <c r="B478" t="s">
        <v>1245</v>
      </c>
      <c r="C478" t="s">
        <v>33</v>
      </c>
      <c r="D478" t="b">
        <v>1</v>
      </c>
      <c r="H478" t="s">
        <v>2309</v>
      </c>
      <c r="I478" t="s">
        <v>1234</v>
      </c>
      <c r="J478" t="b">
        <v>1</v>
      </c>
    </row>
    <row r="479" spans="1:10" x14ac:dyDescent="0.25">
      <c r="A479" t="s">
        <v>1246</v>
      </c>
      <c r="B479" t="s">
        <v>1247</v>
      </c>
      <c r="C479" t="s">
        <v>33</v>
      </c>
      <c r="D479" t="b">
        <v>1</v>
      </c>
      <c r="H479" t="s">
        <v>2309</v>
      </c>
      <c r="I479" t="s">
        <v>1236</v>
      </c>
      <c r="J479" t="b">
        <v>1</v>
      </c>
    </row>
    <row r="480" spans="1:10" x14ac:dyDescent="0.25">
      <c r="A480" t="s">
        <v>1248</v>
      </c>
      <c r="B480" t="s">
        <v>1249</v>
      </c>
      <c r="C480" t="s">
        <v>33</v>
      </c>
      <c r="D480" t="b">
        <v>1</v>
      </c>
      <c r="H480" t="s">
        <v>2309</v>
      </c>
      <c r="I480" t="s">
        <v>1238</v>
      </c>
      <c r="J480" t="b">
        <v>1</v>
      </c>
    </row>
    <row r="481" spans="1:110" x14ac:dyDescent="0.25">
      <c r="A481" t="s">
        <v>1250</v>
      </c>
      <c r="B481" t="s">
        <v>1251</v>
      </c>
      <c r="C481" t="s">
        <v>33</v>
      </c>
      <c r="D481" t="b">
        <v>1</v>
      </c>
      <c r="H481" t="s">
        <v>2309</v>
      </c>
      <c r="I481" t="s">
        <v>1240</v>
      </c>
      <c r="J481" t="b">
        <v>1</v>
      </c>
      <c r="BD481" s="1"/>
    </row>
    <row r="482" spans="1:110" x14ac:dyDescent="0.25">
      <c r="A482" t="s">
        <v>1252</v>
      </c>
      <c r="B482" t="s">
        <v>1253</v>
      </c>
      <c r="C482" t="s">
        <v>33</v>
      </c>
      <c r="D482" t="b">
        <v>1</v>
      </c>
      <c r="H482" t="s">
        <v>2267</v>
      </c>
      <c r="I482" t="s">
        <v>1242</v>
      </c>
      <c r="J482" t="b">
        <v>1</v>
      </c>
    </row>
    <row r="483" spans="1:110" x14ac:dyDescent="0.25">
      <c r="A483" t="s">
        <v>1254</v>
      </c>
      <c r="B483" t="s">
        <v>1255</v>
      </c>
      <c r="C483" t="s">
        <v>33</v>
      </c>
      <c r="D483" t="b">
        <v>1</v>
      </c>
      <c r="H483" t="s">
        <v>2267</v>
      </c>
      <c r="I483" t="s">
        <v>1244</v>
      </c>
      <c r="J483" t="b">
        <v>1</v>
      </c>
    </row>
    <row r="484" spans="1:110" x14ac:dyDescent="0.25">
      <c r="A484" t="s">
        <v>1256</v>
      </c>
      <c r="B484" t="s">
        <v>1257</v>
      </c>
      <c r="C484" t="s">
        <v>33</v>
      </c>
      <c r="D484" t="b">
        <v>1</v>
      </c>
      <c r="H484" t="s">
        <v>2267</v>
      </c>
      <c r="I484" t="s">
        <v>1246</v>
      </c>
      <c r="J484" t="b">
        <v>1</v>
      </c>
    </row>
    <row r="485" spans="1:110" x14ac:dyDescent="0.25">
      <c r="A485" t="s">
        <v>1258</v>
      </c>
      <c r="B485" t="s">
        <v>1259</v>
      </c>
      <c r="C485" t="s">
        <v>37</v>
      </c>
      <c r="D485" t="b">
        <v>1</v>
      </c>
      <c r="H485" t="s">
        <v>2267</v>
      </c>
      <c r="I485" t="s">
        <v>1248</v>
      </c>
      <c r="J485" t="b">
        <v>1</v>
      </c>
    </row>
    <row r="486" spans="1:110" x14ac:dyDescent="0.25">
      <c r="A486" t="s">
        <v>1260</v>
      </c>
      <c r="B486" t="s">
        <v>1261</v>
      </c>
      <c r="C486" t="s">
        <v>37</v>
      </c>
      <c r="D486" t="b">
        <v>1</v>
      </c>
      <c r="H486" t="s">
        <v>2267</v>
      </c>
      <c r="I486" t="s">
        <v>1250</v>
      </c>
      <c r="J486" t="b">
        <v>1</v>
      </c>
    </row>
    <row r="487" spans="1:110" x14ac:dyDescent="0.25">
      <c r="A487" t="s">
        <v>1262</v>
      </c>
      <c r="B487" t="s">
        <v>1263</v>
      </c>
      <c r="C487" t="s">
        <v>33</v>
      </c>
      <c r="D487" t="b">
        <v>1</v>
      </c>
      <c r="H487" t="s">
        <v>2309</v>
      </c>
      <c r="I487" t="s">
        <v>1252</v>
      </c>
      <c r="J487" t="b">
        <v>1</v>
      </c>
    </row>
    <row r="488" spans="1:110" x14ac:dyDescent="0.25">
      <c r="A488" t="s">
        <v>1264</v>
      </c>
      <c r="B488" t="s">
        <v>1265</v>
      </c>
      <c r="C488" t="s">
        <v>33</v>
      </c>
      <c r="D488" t="b">
        <v>1</v>
      </c>
      <c r="H488" t="s">
        <v>2309</v>
      </c>
      <c r="I488" t="s">
        <v>1254</v>
      </c>
      <c r="J488" t="b">
        <v>1</v>
      </c>
    </row>
    <row r="489" spans="1:110" x14ac:dyDescent="0.25">
      <c r="A489" t="s">
        <v>1266</v>
      </c>
      <c r="B489" t="s">
        <v>1267</v>
      </c>
      <c r="C489" t="s">
        <v>33</v>
      </c>
      <c r="D489" t="b">
        <v>1</v>
      </c>
      <c r="H489" t="s">
        <v>2309</v>
      </c>
      <c r="I489" t="s">
        <v>1256</v>
      </c>
      <c r="J489" t="b">
        <v>1</v>
      </c>
    </row>
    <row r="490" spans="1:110" x14ac:dyDescent="0.25">
      <c r="A490" t="s">
        <v>1268</v>
      </c>
      <c r="B490" t="s">
        <v>1269</v>
      </c>
      <c r="C490" t="s">
        <v>33</v>
      </c>
      <c r="D490" t="b">
        <v>1</v>
      </c>
      <c r="H490" t="s">
        <v>2277</v>
      </c>
      <c r="I490" t="s">
        <v>1258</v>
      </c>
      <c r="J490" t="b">
        <v>1</v>
      </c>
    </row>
    <row r="491" spans="1:110" x14ac:dyDescent="0.25">
      <c r="A491" t="s">
        <v>1270</v>
      </c>
      <c r="B491" t="s">
        <v>1271</v>
      </c>
      <c r="C491" t="s">
        <v>33</v>
      </c>
      <c r="D491" t="b">
        <v>1</v>
      </c>
      <c r="H491" t="s">
        <v>2277</v>
      </c>
      <c r="I491" t="s">
        <v>1260</v>
      </c>
      <c r="J491" t="b">
        <v>1</v>
      </c>
    </row>
    <row r="492" spans="1:110" x14ac:dyDescent="0.25">
      <c r="A492" t="s">
        <v>1272</v>
      </c>
      <c r="B492" t="s">
        <v>1273</v>
      </c>
      <c r="C492" t="s">
        <v>33</v>
      </c>
      <c r="D492" t="b">
        <v>1</v>
      </c>
      <c r="H492" t="s">
        <v>2863</v>
      </c>
      <c r="I492" t="s">
        <v>1262</v>
      </c>
      <c r="J492" t="b">
        <v>1</v>
      </c>
    </row>
    <row r="493" spans="1:110" x14ac:dyDescent="0.25">
      <c r="A493" t="s">
        <v>1274</v>
      </c>
      <c r="B493" t="s">
        <v>1275</v>
      </c>
      <c r="C493" t="s">
        <v>33</v>
      </c>
      <c r="D493" t="b">
        <v>1</v>
      </c>
      <c r="H493" t="s">
        <v>2863</v>
      </c>
      <c r="I493" t="s">
        <v>1264</v>
      </c>
      <c r="J493" t="b">
        <v>1</v>
      </c>
    </row>
    <row r="494" spans="1:110" x14ac:dyDescent="0.25">
      <c r="A494" t="s">
        <v>1276</v>
      </c>
      <c r="B494" t="s">
        <v>1277</v>
      </c>
      <c r="C494" t="s">
        <v>33</v>
      </c>
      <c r="D494" t="b">
        <v>1</v>
      </c>
      <c r="H494" t="s">
        <v>2309</v>
      </c>
      <c r="I494" t="s">
        <v>1266</v>
      </c>
      <c r="J494" t="b">
        <v>1</v>
      </c>
    </row>
    <row r="495" spans="1:110" x14ac:dyDescent="0.25">
      <c r="A495" t="s">
        <v>1278</v>
      </c>
      <c r="B495" t="s">
        <v>1279</v>
      </c>
      <c r="C495" t="s">
        <v>50</v>
      </c>
      <c r="D495" t="b">
        <v>1</v>
      </c>
      <c r="H495" t="s">
        <v>2277</v>
      </c>
      <c r="I495" t="s">
        <v>1268</v>
      </c>
      <c r="J495" t="b">
        <v>1</v>
      </c>
    </row>
    <row r="496" spans="1:110" x14ac:dyDescent="0.25">
      <c r="A496" t="s">
        <v>1280</v>
      </c>
      <c r="B496" t="s">
        <v>1281</v>
      </c>
      <c r="C496" t="s">
        <v>33</v>
      </c>
      <c r="D496" t="b">
        <v>1</v>
      </c>
      <c r="H496" t="s">
        <v>2277</v>
      </c>
      <c r="I496" t="s">
        <v>1270</v>
      </c>
      <c r="J496" t="b">
        <v>1</v>
      </c>
      <c r="DC496" s="1"/>
      <c r="DF496" s="1"/>
    </row>
    <row r="497" spans="1:107" x14ac:dyDescent="0.25">
      <c r="A497" t="s">
        <v>1282</v>
      </c>
      <c r="B497" t="s">
        <v>1283</v>
      </c>
      <c r="C497" t="s">
        <v>33</v>
      </c>
      <c r="D497" t="b">
        <v>1</v>
      </c>
      <c r="H497" t="s">
        <v>2277</v>
      </c>
      <c r="I497" t="s">
        <v>1272</v>
      </c>
      <c r="J497" t="b">
        <v>1</v>
      </c>
    </row>
    <row r="498" spans="1:107" x14ac:dyDescent="0.25">
      <c r="A498" t="s">
        <v>1284</v>
      </c>
      <c r="B498" t="s">
        <v>1285</v>
      </c>
      <c r="C498" t="s">
        <v>33</v>
      </c>
      <c r="D498" t="b">
        <v>1</v>
      </c>
      <c r="H498" t="s">
        <v>2277</v>
      </c>
      <c r="I498" t="s">
        <v>1274</v>
      </c>
      <c r="J498" t="b">
        <v>1</v>
      </c>
    </row>
    <row r="499" spans="1:107" x14ac:dyDescent="0.25">
      <c r="A499" t="s">
        <v>1286</v>
      </c>
      <c r="B499" t="s">
        <v>1287</v>
      </c>
      <c r="C499" t="s">
        <v>33</v>
      </c>
      <c r="D499" t="b">
        <v>1</v>
      </c>
      <c r="H499" t="s">
        <v>2309</v>
      </c>
      <c r="I499" t="s">
        <v>1276</v>
      </c>
      <c r="J499" t="b">
        <v>1</v>
      </c>
    </row>
    <row r="500" spans="1:107" x14ac:dyDescent="0.25">
      <c r="A500" t="s">
        <v>1288</v>
      </c>
      <c r="B500" t="s">
        <v>1289</v>
      </c>
      <c r="C500" t="s">
        <v>33</v>
      </c>
      <c r="D500" t="b">
        <v>1</v>
      </c>
      <c r="H500" t="s">
        <v>2277</v>
      </c>
      <c r="I500" t="s">
        <v>1278</v>
      </c>
      <c r="J500" t="b">
        <v>1</v>
      </c>
    </row>
    <row r="501" spans="1:107" x14ac:dyDescent="0.25">
      <c r="A501" t="s">
        <v>1290</v>
      </c>
      <c r="B501" t="s">
        <v>1291</v>
      </c>
      <c r="C501" t="s">
        <v>37</v>
      </c>
      <c r="D501" t="b">
        <v>1</v>
      </c>
      <c r="H501" t="s">
        <v>2865</v>
      </c>
      <c r="I501" t="s">
        <v>1280</v>
      </c>
      <c r="J501" t="b">
        <v>1</v>
      </c>
    </row>
    <row r="502" spans="1:107" x14ac:dyDescent="0.25">
      <c r="A502" t="s">
        <v>1292</v>
      </c>
      <c r="B502" t="s">
        <v>1293</v>
      </c>
      <c r="C502" t="s">
        <v>50</v>
      </c>
      <c r="D502" t="b">
        <v>1</v>
      </c>
      <c r="H502" t="s">
        <v>2865</v>
      </c>
      <c r="I502" t="s">
        <v>1282</v>
      </c>
      <c r="J502" t="b">
        <v>1</v>
      </c>
      <c r="DC502" s="1"/>
    </row>
    <row r="503" spans="1:107" x14ac:dyDescent="0.25">
      <c r="A503" t="s">
        <v>1294</v>
      </c>
      <c r="B503" t="s">
        <v>1295</v>
      </c>
      <c r="C503" t="s">
        <v>37</v>
      </c>
      <c r="D503" t="b">
        <v>1</v>
      </c>
      <c r="H503" t="s">
        <v>2277</v>
      </c>
      <c r="I503" t="s">
        <v>1284</v>
      </c>
      <c r="J503" t="b">
        <v>1</v>
      </c>
    </row>
    <row r="504" spans="1:107" x14ac:dyDescent="0.25">
      <c r="A504" t="s">
        <v>1296</v>
      </c>
      <c r="B504" t="s">
        <v>1297</v>
      </c>
      <c r="C504" t="s">
        <v>33</v>
      </c>
      <c r="D504" t="b">
        <v>1</v>
      </c>
      <c r="H504" t="s">
        <v>2267</v>
      </c>
      <c r="I504" t="s">
        <v>1286</v>
      </c>
      <c r="J504" t="b">
        <v>1</v>
      </c>
    </row>
    <row r="505" spans="1:107" x14ac:dyDescent="0.25">
      <c r="A505" t="s">
        <v>1298</v>
      </c>
      <c r="B505" t="s">
        <v>1299</v>
      </c>
      <c r="C505" t="s">
        <v>33</v>
      </c>
      <c r="D505" t="b">
        <v>1</v>
      </c>
      <c r="H505" t="s">
        <v>2267</v>
      </c>
      <c r="I505" t="s">
        <v>1288</v>
      </c>
      <c r="J505" t="b">
        <v>1</v>
      </c>
    </row>
    <row r="506" spans="1:107" x14ac:dyDescent="0.25">
      <c r="A506" t="s">
        <v>1300</v>
      </c>
      <c r="B506" t="s">
        <v>1301</v>
      </c>
      <c r="C506" t="s">
        <v>33</v>
      </c>
      <c r="D506" t="b">
        <v>1</v>
      </c>
      <c r="H506" t="s">
        <v>2277</v>
      </c>
      <c r="I506" t="s">
        <v>1290</v>
      </c>
      <c r="J506" t="b">
        <v>1</v>
      </c>
      <c r="CU506" s="1"/>
    </row>
    <row r="507" spans="1:107" x14ac:dyDescent="0.25">
      <c r="A507" t="s">
        <v>1302</v>
      </c>
      <c r="B507" t="s">
        <v>1303</v>
      </c>
      <c r="C507" t="s">
        <v>33</v>
      </c>
      <c r="D507" t="b">
        <v>1</v>
      </c>
      <c r="H507" t="s">
        <v>2277</v>
      </c>
      <c r="I507" t="s">
        <v>1292</v>
      </c>
      <c r="J507" t="b">
        <v>1</v>
      </c>
    </row>
    <row r="508" spans="1:107" x14ac:dyDescent="0.25">
      <c r="A508" t="s">
        <v>1304</v>
      </c>
      <c r="B508" t="s">
        <v>1305</v>
      </c>
      <c r="C508" t="s">
        <v>50</v>
      </c>
      <c r="D508" t="b">
        <v>1</v>
      </c>
      <c r="H508" t="s">
        <v>2277</v>
      </c>
      <c r="I508" t="s">
        <v>1294</v>
      </c>
      <c r="J508" t="b">
        <v>1</v>
      </c>
    </row>
    <row r="509" spans="1:107" x14ac:dyDescent="0.25">
      <c r="A509" t="s">
        <v>1306</v>
      </c>
      <c r="B509" t="s">
        <v>1307</v>
      </c>
      <c r="C509" t="s">
        <v>37</v>
      </c>
      <c r="D509" t="b">
        <v>1</v>
      </c>
      <c r="H509" t="s">
        <v>2867</v>
      </c>
      <c r="I509" t="s">
        <v>1296</v>
      </c>
      <c r="J509" t="b">
        <v>1</v>
      </c>
    </row>
    <row r="510" spans="1:107" x14ac:dyDescent="0.25">
      <c r="A510" t="s">
        <v>1308</v>
      </c>
      <c r="B510" t="s">
        <v>1309</v>
      </c>
      <c r="C510" t="s">
        <v>33</v>
      </c>
      <c r="D510" t="b">
        <v>1</v>
      </c>
      <c r="H510" t="s">
        <v>2869</v>
      </c>
      <c r="I510" t="s">
        <v>1298</v>
      </c>
      <c r="J510" t="b">
        <v>1</v>
      </c>
    </row>
    <row r="511" spans="1:107" x14ac:dyDescent="0.25">
      <c r="A511" t="s">
        <v>1310</v>
      </c>
      <c r="B511" t="s">
        <v>1311</v>
      </c>
      <c r="C511" t="s">
        <v>33</v>
      </c>
      <c r="D511" t="b">
        <v>1</v>
      </c>
      <c r="H511" t="s">
        <v>2861</v>
      </c>
      <c r="I511" t="s">
        <v>1300</v>
      </c>
      <c r="J511" t="b">
        <v>1</v>
      </c>
    </row>
    <row r="512" spans="1:107" x14ac:dyDescent="0.25">
      <c r="A512" t="s">
        <v>1312</v>
      </c>
      <c r="B512" t="s">
        <v>1313</v>
      </c>
      <c r="C512" t="s">
        <v>33</v>
      </c>
      <c r="D512" t="b">
        <v>1</v>
      </c>
      <c r="H512" t="s">
        <v>2267</v>
      </c>
      <c r="I512" t="s">
        <v>1302</v>
      </c>
      <c r="J512" t="b">
        <v>1</v>
      </c>
    </row>
    <row r="513" spans="1:99" x14ac:dyDescent="0.25">
      <c r="A513" t="s">
        <v>1314</v>
      </c>
      <c r="B513" t="s">
        <v>1315</v>
      </c>
      <c r="C513" t="s">
        <v>33</v>
      </c>
      <c r="D513" t="b">
        <v>1</v>
      </c>
      <c r="H513" t="s">
        <v>2277</v>
      </c>
      <c r="I513" t="s">
        <v>1304</v>
      </c>
      <c r="J513" t="b">
        <v>1</v>
      </c>
    </row>
    <row r="514" spans="1:99" x14ac:dyDescent="0.25">
      <c r="A514" t="s">
        <v>1316</v>
      </c>
      <c r="B514" t="s">
        <v>1317</v>
      </c>
      <c r="C514" t="s">
        <v>33</v>
      </c>
      <c r="D514" t="b">
        <v>1</v>
      </c>
      <c r="H514" t="s">
        <v>2277</v>
      </c>
      <c r="I514" t="s">
        <v>1306</v>
      </c>
      <c r="J514" t="b">
        <v>1</v>
      </c>
    </row>
    <row r="515" spans="1:99" x14ac:dyDescent="0.25">
      <c r="A515" t="s">
        <v>1318</v>
      </c>
      <c r="B515" t="s">
        <v>1319</v>
      </c>
      <c r="C515" t="s">
        <v>37</v>
      </c>
      <c r="D515" t="b">
        <v>1</v>
      </c>
      <c r="H515" t="s">
        <v>2871</v>
      </c>
      <c r="I515" t="s">
        <v>1308</v>
      </c>
      <c r="J515" t="b">
        <v>1</v>
      </c>
    </row>
    <row r="516" spans="1:99" x14ac:dyDescent="0.25">
      <c r="A516" t="s">
        <v>1320</v>
      </c>
      <c r="B516" t="s">
        <v>1321</v>
      </c>
      <c r="C516" t="s">
        <v>33</v>
      </c>
      <c r="D516" t="b">
        <v>1</v>
      </c>
      <c r="H516" t="s">
        <v>2280</v>
      </c>
      <c r="I516" t="s">
        <v>1310</v>
      </c>
      <c r="J516" t="b">
        <v>1</v>
      </c>
    </row>
    <row r="517" spans="1:99" x14ac:dyDescent="0.25">
      <c r="A517" t="s">
        <v>1322</v>
      </c>
      <c r="B517" t="s">
        <v>1323</v>
      </c>
      <c r="C517" t="s">
        <v>33</v>
      </c>
      <c r="D517" t="b">
        <v>1</v>
      </c>
      <c r="H517" t="s">
        <v>2280</v>
      </c>
      <c r="I517" t="s">
        <v>1312</v>
      </c>
      <c r="J517" t="b">
        <v>1</v>
      </c>
    </row>
    <row r="518" spans="1:99" x14ac:dyDescent="0.25">
      <c r="A518" s="1" t="s">
        <v>1324</v>
      </c>
      <c r="B518" t="s">
        <v>1325</v>
      </c>
      <c r="C518" t="s">
        <v>33</v>
      </c>
      <c r="D518" t="b">
        <v>1</v>
      </c>
      <c r="H518" t="s">
        <v>2280</v>
      </c>
      <c r="I518" t="s">
        <v>1314</v>
      </c>
      <c r="J518" t="b">
        <v>1</v>
      </c>
    </row>
    <row r="519" spans="1:99" x14ac:dyDescent="0.25">
      <c r="A519" t="s">
        <v>1326</v>
      </c>
      <c r="B519" t="s">
        <v>1327</v>
      </c>
      <c r="C519" t="s">
        <v>33</v>
      </c>
      <c r="D519" t="b">
        <v>1</v>
      </c>
      <c r="H519" t="s">
        <v>2469</v>
      </c>
      <c r="I519" t="s">
        <v>1316</v>
      </c>
      <c r="J519" t="b">
        <v>1</v>
      </c>
    </row>
    <row r="520" spans="1:99" x14ac:dyDescent="0.25">
      <c r="A520" t="s">
        <v>1328</v>
      </c>
      <c r="B520" t="s">
        <v>1329</v>
      </c>
      <c r="C520" t="s">
        <v>33</v>
      </c>
      <c r="D520" t="b">
        <v>1</v>
      </c>
      <c r="H520" t="s">
        <v>2277</v>
      </c>
      <c r="I520" t="s">
        <v>1318</v>
      </c>
      <c r="J520" t="b">
        <v>1</v>
      </c>
      <c r="CU520" s="1"/>
    </row>
    <row r="521" spans="1:99" x14ac:dyDescent="0.25">
      <c r="A521" t="s">
        <v>1330</v>
      </c>
      <c r="B521" t="s">
        <v>1331</v>
      </c>
      <c r="C521" t="s">
        <v>33</v>
      </c>
      <c r="D521" t="b">
        <v>1</v>
      </c>
      <c r="H521" t="s">
        <v>2873</v>
      </c>
      <c r="I521" t="s">
        <v>1320</v>
      </c>
      <c r="J521" t="b">
        <v>1</v>
      </c>
      <c r="CU521" s="1"/>
    </row>
    <row r="522" spans="1:99" x14ac:dyDescent="0.25">
      <c r="A522" t="s">
        <v>1332</v>
      </c>
      <c r="B522" t="s">
        <v>1333</v>
      </c>
      <c r="C522" t="s">
        <v>33</v>
      </c>
      <c r="D522" t="b">
        <v>1</v>
      </c>
      <c r="H522" t="s">
        <v>2873</v>
      </c>
      <c r="I522" t="s">
        <v>1322</v>
      </c>
      <c r="J522" t="b">
        <v>1</v>
      </c>
    </row>
    <row r="523" spans="1:99" x14ac:dyDescent="0.25">
      <c r="A523" t="s">
        <v>1334</v>
      </c>
      <c r="B523" t="s">
        <v>1335</v>
      </c>
      <c r="C523" t="s">
        <v>33</v>
      </c>
      <c r="D523" t="b">
        <v>1</v>
      </c>
      <c r="H523" t="s">
        <v>2873</v>
      </c>
      <c r="I523" s="1" t="s">
        <v>1324</v>
      </c>
      <c r="J523" t="b">
        <v>1</v>
      </c>
    </row>
    <row r="524" spans="1:99" x14ac:dyDescent="0.25">
      <c r="A524" t="s">
        <v>1336</v>
      </c>
      <c r="B524" t="s">
        <v>1337</v>
      </c>
      <c r="C524" t="s">
        <v>33</v>
      </c>
      <c r="D524" t="b">
        <v>1</v>
      </c>
      <c r="H524" t="s">
        <v>2873</v>
      </c>
      <c r="I524" s="1" t="s">
        <v>1326</v>
      </c>
      <c r="J524" t="b">
        <v>1</v>
      </c>
      <c r="CU524" s="1"/>
    </row>
    <row r="525" spans="1:99" x14ac:dyDescent="0.25">
      <c r="A525" t="s">
        <v>1338</v>
      </c>
      <c r="B525" t="s">
        <v>1339</v>
      </c>
      <c r="C525" t="s">
        <v>33</v>
      </c>
      <c r="D525" t="b">
        <v>1</v>
      </c>
      <c r="H525" t="s">
        <v>2873</v>
      </c>
      <c r="I525" t="s">
        <v>1328</v>
      </c>
      <c r="J525" t="b">
        <v>1</v>
      </c>
      <c r="CU525" s="1"/>
    </row>
    <row r="526" spans="1:99" x14ac:dyDescent="0.25">
      <c r="A526" t="s">
        <v>1340</v>
      </c>
      <c r="B526" t="s">
        <v>1341</v>
      </c>
      <c r="C526" t="s">
        <v>33</v>
      </c>
      <c r="D526" t="b">
        <v>1</v>
      </c>
      <c r="H526" t="s">
        <v>2873</v>
      </c>
      <c r="I526" t="s">
        <v>1330</v>
      </c>
      <c r="J526" t="b">
        <v>1</v>
      </c>
    </row>
    <row r="527" spans="1:99" x14ac:dyDescent="0.25">
      <c r="A527" t="s">
        <v>1342</v>
      </c>
      <c r="B527" t="s">
        <v>1343</v>
      </c>
      <c r="C527" t="s">
        <v>33</v>
      </c>
      <c r="D527" t="b">
        <v>1</v>
      </c>
      <c r="H527" t="s">
        <v>2277</v>
      </c>
      <c r="I527" t="s">
        <v>1336</v>
      </c>
      <c r="J527" t="b">
        <v>1</v>
      </c>
    </row>
    <row r="528" spans="1:99" x14ac:dyDescent="0.25">
      <c r="A528" t="s">
        <v>1344</v>
      </c>
      <c r="B528" t="s">
        <v>1345</v>
      </c>
      <c r="C528" t="s">
        <v>33</v>
      </c>
      <c r="D528" t="b">
        <v>1</v>
      </c>
      <c r="H528" t="s">
        <v>2469</v>
      </c>
      <c r="I528" t="s">
        <v>1344</v>
      </c>
      <c r="J528" t="b">
        <v>1</v>
      </c>
    </row>
    <row r="529" spans="1:10" x14ac:dyDescent="0.25">
      <c r="A529" s="1" t="s">
        <v>1346</v>
      </c>
      <c r="B529" t="s">
        <v>1347</v>
      </c>
      <c r="C529" t="s">
        <v>33</v>
      </c>
      <c r="D529" t="b">
        <v>1</v>
      </c>
      <c r="H529" t="s">
        <v>2277</v>
      </c>
      <c r="I529" s="1" t="s">
        <v>1346</v>
      </c>
      <c r="J529" t="b">
        <v>1</v>
      </c>
    </row>
    <row r="530" spans="1:10" x14ac:dyDescent="0.25">
      <c r="A530" t="s">
        <v>1348</v>
      </c>
      <c r="B530" t="s">
        <v>1349</v>
      </c>
      <c r="C530" t="s">
        <v>33</v>
      </c>
      <c r="D530" t="b">
        <v>1</v>
      </c>
      <c r="H530" t="s">
        <v>2834</v>
      </c>
      <c r="I530" s="1" t="s">
        <v>1348</v>
      </c>
      <c r="J530" t="b">
        <v>1</v>
      </c>
    </row>
    <row r="531" spans="1:10" x14ac:dyDescent="0.25">
      <c r="A531" t="s">
        <v>1350</v>
      </c>
      <c r="B531" t="s">
        <v>1351</v>
      </c>
      <c r="C531" t="s">
        <v>37</v>
      </c>
      <c r="D531" t="b">
        <v>1</v>
      </c>
      <c r="H531" t="s">
        <v>2277</v>
      </c>
      <c r="I531" s="1" t="s">
        <v>1350</v>
      </c>
      <c r="J531" t="b">
        <v>1</v>
      </c>
    </row>
    <row r="532" spans="1:10" x14ac:dyDescent="0.25">
      <c r="A532" t="s">
        <v>1352</v>
      </c>
      <c r="B532" t="s">
        <v>1353</v>
      </c>
      <c r="C532" t="s">
        <v>37</v>
      </c>
      <c r="D532" t="b">
        <v>1</v>
      </c>
      <c r="H532" t="s">
        <v>2277</v>
      </c>
      <c r="I532" t="s">
        <v>1352</v>
      </c>
      <c r="J532" t="b">
        <v>1</v>
      </c>
    </row>
    <row r="533" spans="1:10" x14ac:dyDescent="0.25">
      <c r="A533" t="s">
        <v>1354</v>
      </c>
      <c r="B533" t="s">
        <v>1355</v>
      </c>
      <c r="C533" t="s">
        <v>33</v>
      </c>
      <c r="D533" t="b">
        <v>1</v>
      </c>
      <c r="H533" t="s">
        <v>2859</v>
      </c>
      <c r="I533" t="s">
        <v>1354</v>
      </c>
      <c r="J533" t="b">
        <v>1</v>
      </c>
    </row>
    <row r="534" spans="1:10" x14ac:dyDescent="0.25">
      <c r="A534" t="s">
        <v>1356</v>
      </c>
      <c r="B534" t="s">
        <v>1357</v>
      </c>
      <c r="C534" t="s">
        <v>33</v>
      </c>
      <c r="D534" t="b">
        <v>1</v>
      </c>
      <c r="H534" t="s">
        <v>2280</v>
      </c>
      <c r="I534" t="s">
        <v>1356</v>
      </c>
      <c r="J534" t="b">
        <v>1</v>
      </c>
    </row>
    <row r="535" spans="1:10" x14ac:dyDescent="0.25">
      <c r="A535" t="s">
        <v>1358</v>
      </c>
      <c r="B535" t="s">
        <v>1359</v>
      </c>
      <c r="C535" t="s">
        <v>33</v>
      </c>
      <c r="D535" t="b">
        <v>1</v>
      </c>
      <c r="H535" t="s">
        <v>2280</v>
      </c>
      <c r="I535" t="s">
        <v>1358</v>
      </c>
      <c r="J535" t="b">
        <v>1</v>
      </c>
    </row>
    <row r="536" spans="1:10" x14ac:dyDescent="0.25">
      <c r="A536" t="s">
        <v>1360</v>
      </c>
      <c r="B536" t="s">
        <v>1361</v>
      </c>
      <c r="C536" t="s">
        <v>33</v>
      </c>
      <c r="D536" t="b">
        <v>1</v>
      </c>
      <c r="H536" t="s">
        <v>2280</v>
      </c>
      <c r="I536" t="s">
        <v>1360</v>
      </c>
      <c r="J536" t="b">
        <v>1</v>
      </c>
    </row>
    <row r="537" spans="1:10" x14ac:dyDescent="0.25">
      <c r="A537" t="s">
        <v>1362</v>
      </c>
      <c r="B537" t="s">
        <v>1363</v>
      </c>
      <c r="C537" t="s">
        <v>33</v>
      </c>
      <c r="D537" t="b">
        <v>1</v>
      </c>
      <c r="H537" t="s">
        <v>2469</v>
      </c>
      <c r="I537" t="s">
        <v>1362</v>
      </c>
      <c r="J537" t="b">
        <v>1</v>
      </c>
    </row>
    <row r="538" spans="1:10" x14ac:dyDescent="0.25">
      <c r="A538" t="s">
        <v>1364</v>
      </c>
      <c r="B538" t="s">
        <v>1365</v>
      </c>
      <c r="C538" t="s">
        <v>33</v>
      </c>
      <c r="D538" t="b">
        <v>1</v>
      </c>
      <c r="H538" t="s">
        <v>2267</v>
      </c>
      <c r="I538" t="s">
        <v>1364</v>
      </c>
      <c r="J538" t="b">
        <v>1</v>
      </c>
    </row>
    <row r="539" spans="1:10" x14ac:dyDescent="0.25">
      <c r="A539" t="s">
        <v>1366</v>
      </c>
      <c r="B539" t="s">
        <v>1367</v>
      </c>
      <c r="C539" t="s">
        <v>33</v>
      </c>
      <c r="D539" t="b">
        <v>1</v>
      </c>
      <c r="H539" t="s">
        <v>2469</v>
      </c>
      <c r="I539" t="s">
        <v>1366</v>
      </c>
      <c r="J539" t="b">
        <v>1</v>
      </c>
    </row>
    <row r="540" spans="1:10" x14ac:dyDescent="0.25">
      <c r="A540" t="s">
        <v>1368</v>
      </c>
      <c r="B540" t="s">
        <v>1369</v>
      </c>
      <c r="C540" t="s">
        <v>33</v>
      </c>
      <c r="D540" t="b">
        <v>1</v>
      </c>
      <c r="H540" t="s">
        <v>2469</v>
      </c>
      <c r="I540" t="s">
        <v>1368</v>
      </c>
      <c r="J540" t="b">
        <v>1</v>
      </c>
    </row>
    <row r="541" spans="1:10" x14ac:dyDescent="0.25">
      <c r="A541" t="s">
        <v>1370</v>
      </c>
      <c r="B541" t="s">
        <v>1371</v>
      </c>
      <c r="C541" t="s">
        <v>37</v>
      </c>
      <c r="D541" t="b">
        <v>1</v>
      </c>
      <c r="H541" t="s">
        <v>2277</v>
      </c>
      <c r="I541" t="s">
        <v>1370</v>
      </c>
      <c r="J541" t="b">
        <v>1</v>
      </c>
    </row>
    <row r="542" spans="1:10" x14ac:dyDescent="0.25">
      <c r="A542" t="s">
        <v>1372</v>
      </c>
      <c r="B542" t="s">
        <v>1373</v>
      </c>
      <c r="C542" t="s">
        <v>33</v>
      </c>
      <c r="D542" t="b">
        <v>1</v>
      </c>
      <c r="H542" t="s">
        <v>2469</v>
      </c>
      <c r="I542" s="1" t="s">
        <v>1372</v>
      </c>
      <c r="J542" t="b">
        <v>1</v>
      </c>
    </row>
    <row r="543" spans="1:10" x14ac:dyDescent="0.25">
      <c r="A543" t="s">
        <v>1374</v>
      </c>
      <c r="B543" t="s">
        <v>1375</v>
      </c>
      <c r="C543" t="s">
        <v>33</v>
      </c>
      <c r="D543" t="b">
        <v>1</v>
      </c>
      <c r="H543" t="s">
        <v>2469</v>
      </c>
      <c r="I543" t="s">
        <v>1374</v>
      </c>
      <c r="J543" t="b">
        <v>1</v>
      </c>
    </row>
    <row r="544" spans="1:10" x14ac:dyDescent="0.25">
      <c r="A544" t="s">
        <v>1376</v>
      </c>
      <c r="B544" t="s">
        <v>1377</v>
      </c>
      <c r="C544" t="s">
        <v>33</v>
      </c>
      <c r="D544" t="b">
        <v>1</v>
      </c>
      <c r="H544" t="s">
        <v>2280</v>
      </c>
      <c r="I544" t="s">
        <v>1376</v>
      </c>
      <c r="J544" t="b">
        <v>1</v>
      </c>
    </row>
    <row r="545" spans="1:10" x14ac:dyDescent="0.25">
      <c r="A545" t="s">
        <v>1378</v>
      </c>
      <c r="B545" t="s">
        <v>1379</v>
      </c>
      <c r="C545" t="s">
        <v>33</v>
      </c>
      <c r="D545" t="b">
        <v>1</v>
      </c>
      <c r="H545" t="s">
        <v>2267</v>
      </c>
      <c r="I545" t="s">
        <v>1378</v>
      </c>
      <c r="J545" t="b">
        <v>1</v>
      </c>
    </row>
    <row r="546" spans="1:10" x14ac:dyDescent="0.25">
      <c r="A546" t="s">
        <v>1380</v>
      </c>
      <c r="B546" t="s">
        <v>1381</v>
      </c>
      <c r="C546" t="s">
        <v>37</v>
      </c>
      <c r="D546" t="b">
        <v>1</v>
      </c>
      <c r="H546" t="s">
        <v>2277</v>
      </c>
      <c r="I546" t="s">
        <v>1380</v>
      </c>
      <c r="J546" t="b">
        <v>1</v>
      </c>
    </row>
    <row r="547" spans="1:10" x14ac:dyDescent="0.25">
      <c r="A547" t="s">
        <v>1382</v>
      </c>
      <c r="B547" t="s">
        <v>1383</v>
      </c>
      <c r="C547" t="s">
        <v>37</v>
      </c>
      <c r="D547" t="b">
        <v>1</v>
      </c>
      <c r="H547" t="s">
        <v>2277</v>
      </c>
      <c r="I547" t="s">
        <v>1382</v>
      </c>
      <c r="J547" t="b">
        <v>1</v>
      </c>
    </row>
    <row r="548" spans="1:10" x14ac:dyDescent="0.25">
      <c r="A548" t="s">
        <v>1384</v>
      </c>
      <c r="B548" t="s">
        <v>1385</v>
      </c>
      <c r="C548" t="s">
        <v>37</v>
      </c>
      <c r="D548" t="b">
        <v>1</v>
      </c>
      <c r="H548" t="s">
        <v>2277</v>
      </c>
      <c r="I548" t="s">
        <v>1384</v>
      </c>
      <c r="J548" t="b">
        <v>1</v>
      </c>
    </row>
    <row r="549" spans="1:10" x14ac:dyDescent="0.25">
      <c r="A549" t="s">
        <v>1386</v>
      </c>
      <c r="B549" t="s">
        <v>1387</v>
      </c>
      <c r="C549" t="s">
        <v>33</v>
      </c>
      <c r="D549" t="b">
        <v>1</v>
      </c>
      <c r="H549" t="s">
        <v>2546</v>
      </c>
      <c r="I549" t="s">
        <v>1386</v>
      </c>
      <c r="J549" t="b">
        <v>1</v>
      </c>
    </row>
    <row r="550" spans="1:10" x14ac:dyDescent="0.25">
      <c r="A550" t="s">
        <v>1388</v>
      </c>
      <c r="B550" t="s">
        <v>1389</v>
      </c>
      <c r="C550" t="s">
        <v>33</v>
      </c>
      <c r="D550" t="b">
        <v>1</v>
      </c>
      <c r="H550" t="s">
        <v>2546</v>
      </c>
      <c r="I550" t="s">
        <v>1388</v>
      </c>
      <c r="J550" t="b">
        <v>1</v>
      </c>
    </row>
    <row r="551" spans="1:10" x14ac:dyDescent="0.25">
      <c r="A551" t="s">
        <v>1390</v>
      </c>
      <c r="B551" t="s">
        <v>1391</v>
      </c>
      <c r="C551" t="s">
        <v>37</v>
      </c>
      <c r="D551" t="b">
        <v>1</v>
      </c>
      <c r="H551" t="s">
        <v>2277</v>
      </c>
      <c r="I551" t="s">
        <v>1390</v>
      </c>
      <c r="J551" t="b">
        <v>1</v>
      </c>
    </row>
    <row r="552" spans="1:10" x14ac:dyDescent="0.25">
      <c r="A552" s="1" t="s">
        <v>1392</v>
      </c>
      <c r="B552" t="s">
        <v>1393</v>
      </c>
      <c r="C552" t="s">
        <v>50</v>
      </c>
      <c r="D552" t="b">
        <v>1</v>
      </c>
      <c r="H552" t="s">
        <v>2277</v>
      </c>
      <c r="I552" s="1" t="s">
        <v>1392</v>
      </c>
      <c r="J552" t="b">
        <v>1</v>
      </c>
    </row>
    <row r="553" spans="1:10" x14ac:dyDescent="0.25">
      <c r="A553" t="s">
        <v>1394</v>
      </c>
      <c r="B553" t="s">
        <v>1395</v>
      </c>
      <c r="C553" t="s">
        <v>37</v>
      </c>
      <c r="D553" t="b">
        <v>1</v>
      </c>
      <c r="H553" t="s">
        <v>2877</v>
      </c>
      <c r="I553" s="1" t="s">
        <v>1394</v>
      </c>
      <c r="J553" t="b">
        <v>1</v>
      </c>
    </row>
    <row r="554" spans="1:10" x14ac:dyDescent="0.25">
      <c r="A554" t="s">
        <v>1396</v>
      </c>
      <c r="B554" t="s">
        <v>1397</v>
      </c>
      <c r="C554" t="s">
        <v>33</v>
      </c>
      <c r="D554" t="b">
        <v>1</v>
      </c>
      <c r="H554" t="s">
        <v>2879</v>
      </c>
      <c r="I554" t="s">
        <v>1396</v>
      </c>
      <c r="J554" t="b">
        <v>1</v>
      </c>
    </row>
    <row r="555" spans="1:10" x14ac:dyDescent="0.25">
      <c r="A555" t="s">
        <v>1398</v>
      </c>
      <c r="B555" t="s">
        <v>1399</v>
      </c>
      <c r="C555" t="s">
        <v>50</v>
      </c>
      <c r="D555" t="b">
        <v>1</v>
      </c>
      <c r="H555" t="s">
        <v>2277</v>
      </c>
      <c r="I555" t="s">
        <v>1398</v>
      </c>
      <c r="J555" t="b">
        <v>1</v>
      </c>
    </row>
    <row r="556" spans="1:10" x14ac:dyDescent="0.25">
      <c r="A556" t="s">
        <v>1400</v>
      </c>
      <c r="B556" t="s">
        <v>1401</v>
      </c>
      <c r="C556" t="s">
        <v>37</v>
      </c>
      <c r="D556" t="b">
        <v>1</v>
      </c>
      <c r="H556" t="s">
        <v>2277</v>
      </c>
      <c r="I556" t="s">
        <v>1400</v>
      </c>
      <c r="J556" t="b">
        <v>1</v>
      </c>
    </row>
    <row r="557" spans="1:10" x14ac:dyDescent="0.25">
      <c r="A557" t="s">
        <v>1402</v>
      </c>
      <c r="B557" t="s">
        <v>1403</v>
      </c>
      <c r="C557" t="s">
        <v>37</v>
      </c>
      <c r="D557" t="b">
        <v>1</v>
      </c>
      <c r="H557" t="s">
        <v>2277</v>
      </c>
      <c r="I557" t="s">
        <v>1402</v>
      </c>
      <c r="J557" t="b">
        <v>1</v>
      </c>
    </row>
    <row r="558" spans="1:10" x14ac:dyDescent="0.25">
      <c r="A558" t="s">
        <v>1404</v>
      </c>
      <c r="B558" t="s">
        <v>1405</v>
      </c>
      <c r="C558" t="s">
        <v>37</v>
      </c>
      <c r="D558" t="b">
        <v>1</v>
      </c>
      <c r="H558" t="s">
        <v>2277</v>
      </c>
      <c r="I558" t="s">
        <v>1404</v>
      </c>
      <c r="J558" t="b">
        <v>1</v>
      </c>
    </row>
    <row r="559" spans="1:10" x14ac:dyDescent="0.25">
      <c r="A559" t="s">
        <v>1406</v>
      </c>
      <c r="B559" t="s">
        <v>1407</v>
      </c>
      <c r="C559" t="s">
        <v>37</v>
      </c>
      <c r="D559" t="b">
        <v>1</v>
      </c>
      <c r="H559" t="s">
        <v>2277</v>
      </c>
      <c r="I559" t="s">
        <v>1406</v>
      </c>
      <c r="J559" t="b">
        <v>1</v>
      </c>
    </row>
    <row r="560" spans="1:10" x14ac:dyDescent="0.25">
      <c r="A560" t="s">
        <v>1408</v>
      </c>
      <c r="B560" t="s">
        <v>1409</v>
      </c>
      <c r="C560" t="s">
        <v>33</v>
      </c>
      <c r="D560" t="b">
        <v>1</v>
      </c>
      <c r="H560" t="s">
        <v>2883</v>
      </c>
      <c r="I560" t="s">
        <v>1408</v>
      </c>
      <c r="J560" t="b">
        <v>1</v>
      </c>
    </row>
    <row r="561" spans="1:107" x14ac:dyDescent="0.25">
      <c r="A561" t="s">
        <v>1410</v>
      </c>
      <c r="B561" t="s">
        <v>1411</v>
      </c>
      <c r="C561" t="s">
        <v>33</v>
      </c>
      <c r="D561" t="b">
        <v>1</v>
      </c>
      <c r="H561" t="s">
        <v>2546</v>
      </c>
      <c r="I561" t="s">
        <v>1410</v>
      </c>
      <c r="J561" t="b">
        <v>1</v>
      </c>
    </row>
    <row r="562" spans="1:107" x14ac:dyDescent="0.25">
      <c r="A562" t="s">
        <v>1412</v>
      </c>
      <c r="B562" t="s">
        <v>1413</v>
      </c>
      <c r="C562" t="s">
        <v>37</v>
      </c>
      <c r="D562" t="b">
        <v>1</v>
      </c>
      <c r="H562" t="s">
        <v>2277</v>
      </c>
      <c r="I562" t="s">
        <v>1412</v>
      </c>
      <c r="J562" t="b">
        <v>1</v>
      </c>
    </row>
    <row r="563" spans="1:107" x14ac:dyDescent="0.25">
      <c r="A563" t="s">
        <v>1414</v>
      </c>
      <c r="B563" t="s">
        <v>1415</v>
      </c>
      <c r="C563" t="s">
        <v>33</v>
      </c>
      <c r="D563" t="b">
        <v>1</v>
      </c>
      <c r="H563" t="s">
        <v>2569</v>
      </c>
      <c r="I563" t="s">
        <v>1414</v>
      </c>
      <c r="J563" t="b">
        <v>1</v>
      </c>
    </row>
    <row r="564" spans="1:107" x14ac:dyDescent="0.25">
      <c r="A564" t="s">
        <v>1416</v>
      </c>
      <c r="B564" t="s">
        <v>1417</v>
      </c>
      <c r="C564" t="s">
        <v>33</v>
      </c>
      <c r="D564" t="b">
        <v>1</v>
      </c>
      <c r="H564" t="s">
        <v>2569</v>
      </c>
      <c r="I564" t="s">
        <v>1416</v>
      </c>
      <c r="J564" t="b">
        <v>1</v>
      </c>
    </row>
    <row r="565" spans="1:107" x14ac:dyDescent="0.25">
      <c r="A565" t="s">
        <v>1418</v>
      </c>
      <c r="B565" t="s">
        <v>220</v>
      </c>
      <c r="C565" t="s">
        <v>37</v>
      </c>
      <c r="D565" t="b">
        <v>1</v>
      </c>
      <c r="H565" t="s">
        <v>2277</v>
      </c>
      <c r="I565" t="s">
        <v>1418</v>
      </c>
      <c r="J565" t="b">
        <v>1</v>
      </c>
      <c r="DC565" s="1"/>
    </row>
    <row r="566" spans="1:107" x14ac:dyDescent="0.25">
      <c r="A566" t="s">
        <v>1419</v>
      </c>
      <c r="B566" t="s">
        <v>237</v>
      </c>
      <c r="C566" t="s">
        <v>33</v>
      </c>
      <c r="D566" t="b">
        <v>1</v>
      </c>
      <c r="H566" t="s">
        <v>2280</v>
      </c>
      <c r="I566" t="s">
        <v>1419</v>
      </c>
      <c r="J566" t="b">
        <v>1</v>
      </c>
    </row>
    <row r="567" spans="1:107" x14ac:dyDescent="0.25">
      <c r="A567" t="s">
        <v>1420</v>
      </c>
      <c r="B567" t="s">
        <v>227</v>
      </c>
      <c r="C567" t="s">
        <v>33</v>
      </c>
      <c r="D567" t="b">
        <v>1</v>
      </c>
      <c r="H567" t="s">
        <v>2280</v>
      </c>
      <c r="I567" t="s">
        <v>1420</v>
      </c>
      <c r="J567" t="b">
        <v>1</v>
      </c>
    </row>
    <row r="568" spans="1:107" x14ac:dyDescent="0.25">
      <c r="A568" s="1" t="s">
        <v>1421</v>
      </c>
      <c r="B568" t="s">
        <v>243</v>
      </c>
      <c r="C568" t="s">
        <v>37</v>
      </c>
      <c r="D568" t="b">
        <v>1</v>
      </c>
      <c r="H568" t="s">
        <v>2312</v>
      </c>
      <c r="I568" s="1" t="s">
        <v>1421</v>
      </c>
      <c r="J568" t="b">
        <v>1</v>
      </c>
    </row>
    <row r="569" spans="1:107" x14ac:dyDescent="0.25">
      <c r="A569" t="s">
        <v>1422</v>
      </c>
      <c r="B569" t="s">
        <v>232</v>
      </c>
      <c r="C569" t="s">
        <v>37</v>
      </c>
      <c r="D569" t="b">
        <v>1</v>
      </c>
      <c r="H569" t="s">
        <v>2312</v>
      </c>
      <c r="I569" s="1" t="s">
        <v>1422</v>
      </c>
      <c r="J569" t="b">
        <v>0</v>
      </c>
    </row>
    <row r="570" spans="1:107" x14ac:dyDescent="0.25">
      <c r="A570" t="s">
        <v>1423</v>
      </c>
      <c r="B570" t="s">
        <v>1424</v>
      </c>
      <c r="C570" t="s">
        <v>37</v>
      </c>
      <c r="D570" t="b">
        <v>1</v>
      </c>
      <c r="H570" t="s">
        <v>2277</v>
      </c>
      <c r="I570" t="s">
        <v>1423</v>
      </c>
      <c r="J570" t="b">
        <v>1</v>
      </c>
    </row>
    <row r="571" spans="1:107" x14ac:dyDescent="0.25">
      <c r="A571" t="s">
        <v>1425</v>
      </c>
      <c r="B571" t="s">
        <v>1426</v>
      </c>
      <c r="C571" t="s">
        <v>33</v>
      </c>
      <c r="D571" t="b">
        <v>1</v>
      </c>
      <c r="H571" t="s">
        <v>2277</v>
      </c>
      <c r="I571" t="s">
        <v>1425</v>
      </c>
      <c r="J571" t="b">
        <v>1</v>
      </c>
    </row>
    <row r="572" spans="1:107" x14ac:dyDescent="0.25">
      <c r="A572" t="s">
        <v>1427</v>
      </c>
      <c r="B572" t="s">
        <v>1428</v>
      </c>
      <c r="C572" t="s">
        <v>33</v>
      </c>
      <c r="D572" t="b">
        <v>1</v>
      </c>
      <c r="H572" t="s">
        <v>2818</v>
      </c>
      <c r="I572" t="s">
        <v>1427</v>
      </c>
      <c r="J572" t="b">
        <v>1</v>
      </c>
    </row>
    <row r="573" spans="1:107" x14ac:dyDescent="0.25">
      <c r="A573" t="s">
        <v>1429</v>
      </c>
      <c r="B573" t="s">
        <v>1430</v>
      </c>
      <c r="C573" t="s">
        <v>37</v>
      </c>
      <c r="D573" t="b">
        <v>1</v>
      </c>
      <c r="H573" t="s">
        <v>2277</v>
      </c>
      <c r="I573" t="s">
        <v>1429</v>
      </c>
      <c r="J573" t="b">
        <v>1</v>
      </c>
    </row>
    <row r="574" spans="1:107" x14ac:dyDescent="0.25">
      <c r="A574" t="s">
        <v>1431</v>
      </c>
      <c r="B574" t="s">
        <v>1432</v>
      </c>
      <c r="C574" t="s">
        <v>37</v>
      </c>
      <c r="D574" t="b">
        <v>1</v>
      </c>
      <c r="H574" t="s">
        <v>2277</v>
      </c>
      <c r="I574" t="s">
        <v>1431</v>
      </c>
      <c r="J574" t="b">
        <v>1</v>
      </c>
    </row>
    <row r="575" spans="1:107" x14ac:dyDescent="0.25">
      <c r="A575" t="s">
        <v>1433</v>
      </c>
      <c r="B575" t="s">
        <v>1434</v>
      </c>
      <c r="C575" t="s">
        <v>33</v>
      </c>
      <c r="D575" t="b">
        <v>1</v>
      </c>
      <c r="H575" t="s">
        <v>2469</v>
      </c>
      <c r="I575" t="s">
        <v>1433</v>
      </c>
      <c r="J575" t="b">
        <v>1</v>
      </c>
    </row>
    <row r="576" spans="1:107" x14ac:dyDescent="0.25">
      <c r="A576" s="1" t="s">
        <v>1435</v>
      </c>
      <c r="B576" t="s">
        <v>1436</v>
      </c>
      <c r="C576" t="s">
        <v>33</v>
      </c>
      <c r="D576" t="b">
        <v>1</v>
      </c>
      <c r="H576" t="s">
        <v>2469</v>
      </c>
      <c r="I576" s="1" t="s">
        <v>1435</v>
      </c>
      <c r="J576" t="b">
        <v>1</v>
      </c>
    </row>
    <row r="577" spans="1:110" x14ac:dyDescent="0.25">
      <c r="A577" t="s">
        <v>1437</v>
      </c>
      <c r="B577" t="s">
        <v>1438</v>
      </c>
      <c r="C577" t="s">
        <v>37</v>
      </c>
      <c r="D577" t="b">
        <v>1</v>
      </c>
      <c r="H577" t="s">
        <v>2277</v>
      </c>
      <c r="I577" s="1" t="s">
        <v>1437</v>
      </c>
      <c r="J577" t="b">
        <v>1</v>
      </c>
    </row>
    <row r="578" spans="1:110" x14ac:dyDescent="0.25">
      <c r="A578" t="s">
        <v>1439</v>
      </c>
      <c r="B578" t="s">
        <v>1440</v>
      </c>
      <c r="C578" t="s">
        <v>33</v>
      </c>
      <c r="D578" t="b">
        <v>1</v>
      </c>
      <c r="H578" t="s">
        <v>2569</v>
      </c>
      <c r="I578" t="s">
        <v>1439</v>
      </c>
      <c r="J578" t="b">
        <v>1</v>
      </c>
    </row>
    <row r="579" spans="1:110" x14ac:dyDescent="0.25">
      <c r="A579" t="s">
        <v>1441</v>
      </c>
      <c r="B579" t="s">
        <v>1442</v>
      </c>
      <c r="C579" t="s">
        <v>33</v>
      </c>
      <c r="D579" t="b">
        <v>1</v>
      </c>
      <c r="H579" t="s">
        <v>2546</v>
      </c>
      <c r="I579" t="s">
        <v>1441</v>
      </c>
      <c r="J579" t="b">
        <v>1</v>
      </c>
    </row>
    <row r="580" spans="1:110" x14ac:dyDescent="0.25">
      <c r="A580" t="s">
        <v>1443</v>
      </c>
      <c r="B580" t="s">
        <v>1444</v>
      </c>
      <c r="C580" t="s">
        <v>37</v>
      </c>
      <c r="D580" t="b">
        <v>1</v>
      </c>
      <c r="H580" t="s">
        <v>2277</v>
      </c>
      <c r="I580" t="s">
        <v>1443</v>
      </c>
      <c r="J580" t="b">
        <v>1</v>
      </c>
    </row>
    <row r="581" spans="1:110" x14ac:dyDescent="0.25">
      <c r="A581" t="s">
        <v>1445</v>
      </c>
      <c r="B581" t="s">
        <v>1446</v>
      </c>
      <c r="C581" t="s">
        <v>37</v>
      </c>
      <c r="D581" t="b">
        <v>1</v>
      </c>
      <c r="H581" t="s">
        <v>2277</v>
      </c>
      <c r="I581" t="s">
        <v>1445</v>
      </c>
      <c r="J581" t="b">
        <v>1</v>
      </c>
    </row>
    <row r="582" spans="1:110" x14ac:dyDescent="0.25">
      <c r="A582" t="s">
        <v>1447</v>
      </c>
      <c r="B582" t="s">
        <v>1448</v>
      </c>
      <c r="C582" t="s">
        <v>37</v>
      </c>
      <c r="D582" t="b">
        <v>1</v>
      </c>
      <c r="H582" t="s">
        <v>2277</v>
      </c>
      <c r="I582" t="s">
        <v>1447</v>
      </c>
      <c r="J582" t="b">
        <v>1</v>
      </c>
    </row>
    <row r="583" spans="1:110" x14ac:dyDescent="0.25">
      <c r="A583" t="s">
        <v>1449</v>
      </c>
      <c r="B583" t="s">
        <v>1450</v>
      </c>
      <c r="C583" t="s">
        <v>50</v>
      </c>
      <c r="D583" t="b">
        <v>1</v>
      </c>
      <c r="H583" t="s">
        <v>2277</v>
      </c>
      <c r="I583" t="s">
        <v>1449</v>
      </c>
      <c r="J583" t="b">
        <v>1</v>
      </c>
    </row>
    <row r="584" spans="1:110" x14ac:dyDescent="0.25">
      <c r="A584" t="s">
        <v>1451</v>
      </c>
      <c r="B584" t="s">
        <v>1452</v>
      </c>
      <c r="C584" t="s">
        <v>33</v>
      </c>
      <c r="D584" t="b">
        <v>1</v>
      </c>
      <c r="H584" t="s">
        <v>2887</v>
      </c>
      <c r="I584" t="s">
        <v>1451</v>
      </c>
      <c r="J584" t="b">
        <v>1</v>
      </c>
      <c r="DF584" s="1"/>
    </row>
    <row r="585" spans="1:110" x14ac:dyDescent="0.25">
      <c r="A585" t="s">
        <v>1453</v>
      </c>
      <c r="B585" t="s">
        <v>1454</v>
      </c>
      <c r="C585" t="s">
        <v>33</v>
      </c>
      <c r="D585" t="b">
        <v>1</v>
      </c>
      <c r="H585" t="s">
        <v>2277</v>
      </c>
      <c r="I585" t="s">
        <v>1453</v>
      </c>
      <c r="J585" t="b">
        <v>1</v>
      </c>
    </row>
    <row r="586" spans="1:110" x14ac:dyDescent="0.25">
      <c r="A586" t="s">
        <v>1455</v>
      </c>
      <c r="B586" t="s">
        <v>1456</v>
      </c>
      <c r="C586" t="s">
        <v>37</v>
      </c>
      <c r="D586" t="b">
        <v>1</v>
      </c>
      <c r="H586" t="s">
        <v>2277</v>
      </c>
      <c r="I586" t="s">
        <v>1455</v>
      </c>
      <c r="J586" t="b">
        <v>1</v>
      </c>
    </row>
    <row r="587" spans="1:110" x14ac:dyDescent="0.25">
      <c r="A587" t="s">
        <v>1457</v>
      </c>
      <c r="B587" t="s">
        <v>1458</v>
      </c>
      <c r="C587" t="s">
        <v>50</v>
      </c>
      <c r="D587" t="b">
        <v>1</v>
      </c>
      <c r="H587" t="s">
        <v>2277</v>
      </c>
      <c r="I587" t="s">
        <v>1457</v>
      </c>
      <c r="J587" t="b">
        <v>1</v>
      </c>
    </row>
    <row r="588" spans="1:110" x14ac:dyDescent="0.25">
      <c r="A588" t="s">
        <v>1459</v>
      </c>
      <c r="B588" t="s">
        <v>1460</v>
      </c>
      <c r="C588" t="s">
        <v>33</v>
      </c>
      <c r="D588" t="b">
        <v>1</v>
      </c>
      <c r="H588" t="s">
        <v>2604</v>
      </c>
      <c r="I588" t="s">
        <v>1459</v>
      </c>
      <c r="J588" t="b">
        <v>1</v>
      </c>
    </row>
    <row r="589" spans="1:110" x14ac:dyDescent="0.25">
      <c r="A589" t="s">
        <v>1461</v>
      </c>
      <c r="B589" t="s">
        <v>1462</v>
      </c>
      <c r="C589" t="s">
        <v>33</v>
      </c>
      <c r="D589" t="b">
        <v>1</v>
      </c>
      <c r="H589" t="s">
        <v>2604</v>
      </c>
      <c r="I589" t="s">
        <v>1461</v>
      </c>
      <c r="J589" t="b">
        <v>1</v>
      </c>
    </row>
    <row r="590" spans="1:110" x14ac:dyDescent="0.25">
      <c r="A590" t="s">
        <v>1463</v>
      </c>
      <c r="B590" t="s">
        <v>1464</v>
      </c>
      <c r="C590" t="s">
        <v>33</v>
      </c>
      <c r="D590" t="b">
        <v>1</v>
      </c>
      <c r="H590" t="s">
        <v>2604</v>
      </c>
      <c r="I590" t="s">
        <v>1463</v>
      </c>
      <c r="J590" t="b">
        <v>1</v>
      </c>
    </row>
    <row r="591" spans="1:110" x14ac:dyDescent="0.25">
      <c r="A591" t="s">
        <v>1465</v>
      </c>
      <c r="B591" t="s">
        <v>1466</v>
      </c>
      <c r="C591" t="s">
        <v>33</v>
      </c>
      <c r="D591" t="b">
        <v>1</v>
      </c>
      <c r="H591" t="s">
        <v>2604</v>
      </c>
      <c r="I591" t="s">
        <v>1465</v>
      </c>
      <c r="J591" t="b">
        <v>1</v>
      </c>
    </row>
    <row r="592" spans="1:110" x14ac:dyDescent="0.25">
      <c r="A592" t="s">
        <v>1467</v>
      </c>
      <c r="B592" t="s">
        <v>1468</v>
      </c>
      <c r="C592" t="s">
        <v>33</v>
      </c>
      <c r="D592" t="b">
        <v>1</v>
      </c>
      <c r="H592" t="s">
        <v>2277</v>
      </c>
      <c r="I592" t="s">
        <v>1467</v>
      </c>
      <c r="J592" t="b">
        <v>1</v>
      </c>
    </row>
    <row r="593" spans="1:110" x14ac:dyDescent="0.25">
      <c r="A593" t="s">
        <v>1469</v>
      </c>
      <c r="B593" t="s">
        <v>1470</v>
      </c>
      <c r="C593" t="s">
        <v>33</v>
      </c>
      <c r="D593" t="b">
        <v>1</v>
      </c>
      <c r="H593" t="s">
        <v>2546</v>
      </c>
      <c r="I593" t="s">
        <v>1469</v>
      </c>
      <c r="J593" t="b">
        <v>1</v>
      </c>
    </row>
    <row r="594" spans="1:110" x14ac:dyDescent="0.25">
      <c r="A594" t="s">
        <v>1471</v>
      </c>
      <c r="B594" t="s">
        <v>1472</v>
      </c>
      <c r="C594" t="s">
        <v>33</v>
      </c>
      <c r="D594" t="b">
        <v>1</v>
      </c>
      <c r="H594" t="s">
        <v>2546</v>
      </c>
      <c r="I594" t="s">
        <v>1471</v>
      </c>
      <c r="J594" t="b">
        <v>1</v>
      </c>
    </row>
    <row r="595" spans="1:110" x14ac:dyDescent="0.25">
      <c r="A595" t="s">
        <v>1473</v>
      </c>
      <c r="B595" t="s">
        <v>1474</v>
      </c>
      <c r="C595" t="s">
        <v>37</v>
      </c>
      <c r="D595" t="b">
        <v>1</v>
      </c>
      <c r="H595" t="s">
        <v>2277</v>
      </c>
      <c r="I595" t="s">
        <v>1473</v>
      </c>
      <c r="J595" t="b">
        <v>1</v>
      </c>
    </row>
    <row r="596" spans="1:110" x14ac:dyDescent="0.25">
      <c r="A596" t="s">
        <v>1475</v>
      </c>
      <c r="B596" t="s">
        <v>1476</v>
      </c>
      <c r="C596" t="s">
        <v>99</v>
      </c>
      <c r="D596" t="b">
        <v>1</v>
      </c>
      <c r="H596" t="s">
        <v>2277</v>
      </c>
      <c r="I596" t="s">
        <v>1475</v>
      </c>
      <c r="J596" t="b">
        <v>1</v>
      </c>
    </row>
    <row r="597" spans="1:110" x14ac:dyDescent="0.25">
      <c r="A597" t="s">
        <v>1477</v>
      </c>
      <c r="B597" t="s">
        <v>1478</v>
      </c>
      <c r="C597" t="s">
        <v>99</v>
      </c>
      <c r="D597" t="b">
        <v>1</v>
      </c>
      <c r="H597" t="s">
        <v>2277</v>
      </c>
      <c r="I597" t="s">
        <v>1477</v>
      </c>
      <c r="J597" t="b">
        <v>1</v>
      </c>
    </row>
    <row r="598" spans="1:110" x14ac:dyDescent="0.25">
      <c r="A598" t="s">
        <v>1479</v>
      </c>
      <c r="B598" t="s">
        <v>1480</v>
      </c>
      <c r="C598" t="s">
        <v>99</v>
      </c>
      <c r="D598" t="b">
        <v>1</v>
      </c>
      <c r="H598" t="s">
        <v>2277</v>
      </c>
      <c r="I598" t="s">
        <v>1479</v>
      </c>
      <c r="J598" t="b">
        <v>1</v>
      </c>
    </row>
    <row r="599" spans="1:110" x14ac:dyDescent="0.25">
      <c r="A599" t="s">
        <v>1481</v>
      </c>
      <c r="B599" t="s">
        <v>1482</v>
      </c>
      <c r="C599" t="s">
        <v>99</v>
      </c>
      <c r="D599" t="b">
        <v>1</v>
      </c>
      <c r="H599" t="s">
        <v>2277</v>
      </c>
      <c r="I599" t="s">
        <v>1481</v>
      </c>
      <c r="J599" t="b">
        <v>1</v>
      </c>
    </row>
    <row r="600" spans="1:110" x14ac:dyDescent="0.25">
      <c r="A600" t="s">
        <v>1483</v>
      </c>
      <c r="B600" t="s">
        <v>1484</v>
      </c>
      <c r="C600" t="s">
        <v>99</v>
      </c>
      <c r="D600" t="b">
        <v>1</v>
      </c>
      <c r="H600" t="s">
        <v>2277</v>
      </c>
      <c r="I600" t="s">
        <v>1483</v>
      </c>
      <c r="J600" t="b">
        <v>1</v>
      </c>
    </row>
    <row r="601" spans="1:110" x14ac:dyDescent="0.25">
      <c r="A601" t="s">
        <v>1485</v>
      </c>
      <c r="B601" t="s">
        <v>1486</v>
      </c>
      <c r="C601" t="s">
        <v>99</v>
      </c>
      <c r="D601" t="b">
        <v>1</v>
      </c>
      <c r="H601" t="s">
        <v>2277</v>
      </c>
      <c r="I601" t="s">
        <v>1485</v>
      </c>
      <c r="J601" t="b">
        <v>1</v>
      </c>
    </row>
    <row r="602" spans="1:110" x14ac:dyDescent="0.25">
      <c r="A602" t="s">
        <v>1487</v>
      </c>
      <c r="B602" t="s">
        <v>1488</v>
      </c>
      <c r="C602" t="s">
        <v>99</v>
      </c>
      <c r="D602" t="b">
        <v>1</v>
      </c>
      <c r="H602" t="s">
        <v>2277</v>
      </c>
      <c r="I602" t="s">
        <v>1487</v>
      </c>
      <c r="J602" t="b">
        <v>1</v>
      </c>
    </row>
    <row r="603" spans="1:110" x14ac:dyDescent="0.25">
      <c r="A603" t="s">
        <v>1489</v>
      </c>
      <c r="B603" t="s">
        <v>1490</v>
      </c>
      <c r="C603" t="s">
        <v>99</v>
      </c>
      <c r="D603" t="b">
        <v>1</v>
      </c>
      <c r="H603" t="s">
        <v>2277</v>
      </c>
      <c r="I603" t="s">
        <v>1489</v>
      </c>
      <c r="J603" t="b">
        <v>1</v>
      </c>
    </row>
    <row r="604" spans="1:110" x14ac:dyDescent="0.25">
      <c r="A604" t="s">
        <v>1491</v>
      </c>
      <c r="B604" t="s">
        <v>1492</v>
      </c>
      <c r="C604" t="s">
        <v>99</v>
      </c>
      <c r="D604" t="b">
        <v>1</v>
      </c>
      <c r="H604" t="s">
        <v>2277</v>
      </c>
      <c r="I604" t="s">
        <v>1491</v>
      </c>
      <c r="J604" t="b">
        <v>1</v>
      </c>
    </row>
    <row r="605" spans="1:110" x14ac:dyDescent="0.25">
      <c r="A605" t="s">
        <v>1493</v>
      </c>
      <c r="B605" t="s">
        <v>1494</v>
      </c>
      <c r="C605" t="s">
        <v>99</v>
      </c>
      <c r="D605" t="b">
        <v>1</v>
      </c>
      <c r="H605" t="s">
        <v>2277</v>
      </c>
      <c r="I605" t="s">
        <v>1493</v>
      </c>
      <c r="J605" t="b">
        <v>1</v>
      </c>
    </row>
    <row r="606" spans="1:110" x14ac:dyDescent="0.25">
      <c r="A606" t="s">
        <v>1495</v>
      </c>
      <c r="B606" t="s">
        <v>1496</v>
      </c>
      <c r="C606" t="s">
        <v>99</v>
      </c>
      <c r="D606" t="b">
        <v>1</v>
      </c>
      <c r="H606" t="s">
        <v>2277</v>
      </c>
      <c r="I606" t="s">
        <v>1495</v>
      </c>
      <c r="J606" t="b">
        <v>1</v>
      </c>
    </row>
    <row r="607" spans="1:110" x14ac:dyDescent="0.25">
      <c r="A607" t="s">
        <v>1497</v>
      </c>
      <c r="B607" t="s">
        <v>1498</v>
      </c>
      <c r="C607" t="s">
        <v>99</v>
      </c>
      <c r="D607" t="b">
        <v>1</v>
      </c>
      <c r="H607" t="s">
        <v>2277</v>
      </c>
      <c r="I607" t="s">
        <v>1497</v>
      </c>
      <c r="J607" t="b">
        <v>1</v>
      </c>
    </row>
    <row r="608" spans="1:110" x14ac:dyDescent="0.25">
      <c r="A608" t="s">
        <v>1499</v>
      </c>
      <c r="B608" t="s">
        <v>1500</v>
      </c>
      <c r="C608" t="s">
        <v>99</v>
      </c>
      <c r="D608" t="b">
        <v>1</v>
      </c>
      <c r="H608" t="s">
        <v>2277</v>
      </c>
      <c r="I608" t="s">
        <v>1499</v>
      </c>
      <c r="J608" t="b">
        <v>1</v>
      </c>
      <c r="DF608" s="1"/>
    </row>
    <row r="609" spans="1:107" x14ac:dyDescent="0.25">
      <c r="A609" t="s">
        <v>1501</v>
      </c>
      <c r="B609" t="s">
        <v>1502</v>
      </c>
      <c r="C609" t="s">
        <v>99</v>
      </c>
      <c r="D609" t="b">
        <v>1</v>
      </c>
      <c r="H609" t="s">
        <v>2277</v>
      </c>
      <c r="I609" t="s">
        <v>1501</v>
      </c>
      <c r="J609" t="b">
        <v>1</v>
      </c>
    </row>
    <row r="610" spans="1:107" x14ac:dyDescent="0.25">
      <c r="A610" t="s">
        <v>1503</v>
      </c>
      <c r="B610" t="s">
        <v>1504</v>
      </c>
      <c r="C610" t="s">
        <v>99</v>
      </c>
      <c r="D610" t="b">
        <v>1</v>
      </c>
      <c r="H610" t="s">
        <v>2277</v>
      </c>
      <c r="I610" t="s">
        <v>1503</v>
      </c>
      <c r="J610" t="b">
        <v>1</v>
      </c>
    </row>
    <row r="611" spans="1:107" x14ac:dyDescent="0.25">
      <c r="A611" t="s">
        <v>1505</v>
      </c>
      <c r="B611" t="s">
        <v>1506</v>
      </c>
      <c r="C611" t="s">
        <v>99</v>
      </c>
      <c r="D611" t="b">
        <v>1</v>
      </c>
      <c r="H611" t="s">
        <v>2277</v>
      </c>
      <c r="I611" t="s">
        <v>1505</v>
      </c>
      <c r="J611" t="b">
        <v>1</v>
      </c>
    </row>
    <row r="612" spans="1:107" x14ac:dyDescent="0.25">
      <c r="A612" t="s">
        <v>1507</v>
      </c>
      <c r="B612" t="s">
        <v>1508</v>
      </c>
      <c r="C612" t="s">
        <v>99</v>
      </c>
      <c r="D612" t="b">
        <v>1</v>
      </c>
      <c r="H612" t="s">
        <v>2277</v>
      </c>
      <c r="I612" t="s">
        <v>1507</v>
      </c>
      <c r="J612" t="b">
        <v>1</v>
      </c>
    </row>
    <row r="613" spans="1:107" x14ac:dyDescent="0.25">
      <c r="A613" t="s">
        <v>1509</v>
      </c>
      <c r="B613" t="s">
        <v>1510</v>
      </c>
      <c r="C613" t="s">
        <v>99</v>
      </c>
      <c r="D613" t="b">
        <v>1</v>
      </c>
      <c r="H613" t="s">
        <v>2277</v>
      </c>
      <c r="I613" t="s">
        <v>1509</v>
      </c>
      <c r="J613" t="b">
        <v>1</v>
      </c>
      <c r="DC613" s="1"/>
    </row>
    <row r="614" spans="1:107" x14ac:dyDescent="0.25">
      <c r="A614" t="s">
        <v>1511</v>
      </c>
      <c r="B614" t="s">
        <v>1512</v>
      </c>
      <c r="C614" t="s">
        <v>99</v>
      </c>
      <c r="D614" t="b">
        <v>1</v>
      </c>
      <c r="H614" t="s">
        <v>2277</v>
      </c>
      <c r="I614" t="s">
        <v>1511</v>
      </c>
      <c r="J614" t="b">
        <v>1</v>
      </c>
    </row>
    <row r="615" spans="1:107" x14ac:dyDescent="0.25">
      <c r="A615" t="s">
        <v>1513</v>
      </c>
      <c r="B615" t="s">
        <v>1514</v>
      </c>
      <c r="C615" t="s">
        <v>99</v>
      </c>
      <c r="D615" t="b">
        <v>1</v>
      </c>
      <c r="H615" t="s">
        <v>2277</v>
      </c>
      <c r="I615" t="s">
        <v>1513</v>
      </c>
      <c r="J615" t="b">
        <v>1</v>
      </c>
    </row>
    <row r="616" spans="1:107" x14ac:dyDescent="0.25">
      <c r="A616" t="s">
        <v>1515</v>
      </c>
      <c r="B616" t="s">
        <v>1516</v>
      </c>
      <c r="C616" t="s">
        <v>99</v>
      </c>
      <c r="D616" t="b">
        <v>1</v>
      </c>
      <c r="H616" t="s">
        <v>2277</v>
      </c>
      <c r="I616" t="s">
        <v>1515</v>
      </c>
      <c r="J616" t="b">
        <v>1</v>
      </c>
    </row>
    <row r="617" spans="1:107" x14ac:dyDescent="0.25">
      <c r="A617" t="s">
        <v>1517</v>
      </c>
      <c r="B617" t="s">
        <v>1518</v>
      </c>
      <c r="C617" t="s">
        <v>99</v>
      </c>
      <c r="D617" t="b">
        <v>1</v>
      </c>
      <c r="H617" t="s">
        <v>2277</v>
      </c>
      <c r="I617" t="s">
        <v>1517</v>
      </c>
      <c r="J617" t="b">
        <v>1</v>
      </c>
    </row>
    <row r="618" spans="1:107" x14ac:dyDescent="0.25">
      <c r="A618" t="s">
        <v>1519</v>
      </c>
      <c r="B618" t="s">
        <v>1520</v>
      </c>
      <c r="C618" t="s">
        <v>37</v>
      </c>
      <c r="D618" t="b">
        <v>1</v>
      </c>
      <c r="H618" t="s">
        <v>2277</v>
      </c>
      <c r="I618" t="s">
        <v>1519</v>
      </c>
      <c r="J618" t="b">
        <v>1</v>
      </c>
    </row>
    <row r="619" spans="1:107" x14ac:dyDescent="0.25">
      <c r="A619" t="s">
        <v>1521</v>
      </c>
      <c r="B619" t="s">
        <v>1522</v>
      </c>
      <c r="C619" t="s">
        <v>50</v>
      </c>
      <c r="D619" t="b">
        <v>1</v>
      </c>
      <c r="H619" t="s">
        <v>2277</v>
      </c>
      <c r="I619" t="s">
        <v>1521</v>
      </c>
      <c r="J619" t="b">
        <v>1</v>
      </c>
    </row>
    <row r="620" spans="1:107" x14ac:dyDescent="0.25">
      <c r="A620" t="s">
        <v>1523</v>
      </c>
      <c r="B620" t="s">
        <v>1524</v>
      </c>
      <c r="C620" t="s">
        <v>50</v>
      </c>
      <c r="D620" t="b">
        <v>1</v>
      </c>
      <c r="H620" t="s">
        <v>2277</v>
      </c>
      <c r="I620" t="s">
        <v>1523</v>
      </c>
      <c r="J620" t="b">
        <v>1</v>
      </c>
    </row>
    <row r="621" spans="1:107" x14ac:dyDescent="0.25">
      <c r="A621" t="s">
        <v>1525</v>
      </c>
      <c r="B621" t="s">
        <v>1526</v>
      </c>
      <c r="C621" t="s">
        <v>50</v>
      </c>
      <c r="D621" t="b">
        <v>1</v>
      </c>
      <c r="H621" t="s">
        <v>2277</v>
      </c>
      <c r="I621" t="s">
        <v>1525</v>
      </c>
      <c r="J621" t="b">
        <v>1</v>
      </c>
    </row>
    <row r="622" spans="1:107" x14ac:dyDescent="0.25">
      <c r="A622" t="s">
        <v>1527</v>
      </c>
      <c r="B622" t="s">
        <v>1528</v>
      </c>
      <c r="C622" t="s">
        <v>50</v>
      </c>
      <c r="D622" t="b">
        <v>1</v>
      </c>
      <c r="H622" t="s">
        <v>2277</v>
      </c>
      <c r="I622" t="s">
        <v>1527</v>
      </c>
      <c r="J622" t="b">
        <v>1</v>
      </c>
    </row>
    <row r="623" spans="1:107" x14ac:dyDescent="0.25">
      <c r="A623" t="s">
        <v>1529</v>
      </c>
      <c r="B623" t="s">
        <v>1530</v>
      </c>
      <c r="C623" t="s">
        <v>50</v>
      </c>
      <c r="D623" t="b">
        <v>1</v>
      </c>
      <c r="H623" t="s">
        <v>2277</v>
      </c>
      <c r="I623" t="s">
        <v>1529</v>
      </c>
      <c r="J623" t="b">
        <v>1</v>
      </c>
    </row>
    <row r="624" spans="1:107" x14ac:dyDescent="0.25">
      <c r="A624" t="s">
        <v>1531</v>
      </c>
      <c r="B624" t="s">
        <v>1532</v>
      </c>
      <c r="C624" t="s">
        <v>50</v>
      </c>
      <c r="D624" t="b">
        <v>1</v>
      </c>
      <c r="H624" t="s">
        <v>2277</v>
      </c>
      <c r="I624" t="s">
        <v>1531</v>
      </c>
      <c r="J624" t="b">
        <v>1</v>
      </c>
    </row>
    <row r="625" spans="1:107" x14ac:dyDescent="0.25">
      <c r="A625" t="s">
        <v>1533</v>
      </c>
      <c r="B625" t="s">
        <v>1534</v>
      </c>
      <c r="C625" t="s">
        <v>50</v>
      </c>
      <c r="D625" t="b">
        <v>1</v>
      </c>
      <c r="H625" t="s">
        <v>2277</v>
      </c>
      <c r="I625" t="s">
        <v>1533</v>
      </c>
      <c r="J625" t="b">
        <v>1</v>
      </c>
    </row>
    <row r="626" spans="1:107" x14ac:dyDescent="0.25">
      <c r="A626" t="s">
        <v>1535</v>
      </c>
      <c r="B626" t="s">
        <v>1536</v>
      </c>
      <c r="C626" t="s">
        <v>50</v>
      </c>
      <c r="D626" t="b">
        <v>1</v>
      </c>
      <c r="H626" t="s">
        <v>2277</v>
      </c>
      <c r="I626" t="s">
        <v>1535</v>
      </c>
      <c r="J626" t="b">
        <v>1</v>
      </c>
    </row>
    <row r="627" spans="1:107" x14ac:dyDescent="0.25">
      <c r="A627" t="s">
        <v>1537</v>
      </c>
      <c r="B627" t="s">
        <v>1538</v>
      </c>
      <c r="C627" t="s">
        <v>50</v>
      </c>
      <c r="D627" t="b">
        <v>1</v>
      </c>
      <c r="H627" t="s">
        <v>2277</v>
      </c>
      <c r="I627" t="s">
        <v>1537</v>
      </c>
      <c r="J627" t="b">
        <v>1</v>
      </c>
    </row>
    <row r="628" spans="1:107" x14ac:dyDescent="0.25">
      <c r="A628" t="s">
        <v>1539</v>
      </c>
      <c r="B628" t="s">
        <v>1540</v>
      </c>
      <c r="C628" t="s">
        <v>50</v>
      </c>
      <c r="D628" t="b">
        <v>1</v>
      </c>
      <c r="H628" t="s">
        <v>2277</v>
      </c>
      <c r="I628" t="s">
        <v>1539</v>
      </c>
      <c r="J628" t="b">
        <v>1</v>
      </c>
    </row>
    <row r="629" spans="1:107" x14ac:dyDescent="0.25">
      <c r="A629" t="s">
        <v>1541</v>
      </c>
      <c r="B629" t="s">
        <v>1542</v>
      </c>
      <c r="C629" t="s">
        <v>50</v>
      </c>
      <c r="D629" t="b">
        <v>1</v>
      </c>
      <c r="H629" t="s">
        <v>2277</v>
      </c>
      <c r="I629" t="s">
        <v>1541</v>
      </c>
      <c r="J629" t="b">
        <v>1</v>
      </c>
    </row>
    <row r="630" spans="1:107" x14ac:dyDescent="0.25">
      <c r="A630" t="s">
        <v>1543</v>
      </c>
      <c r="B630" t="s">
        <v>1544</v>
      </c>
      <c r="C630" t="s">
        <v>50</v>
      </c>
      <c r="D630" t="b">
        <v>1</v>
      </c>
      <c r="H630" t="s">
        <v>2277</v>
      </c>
      <c r="I630" t="s">
        <v>1543</v>
      </c>
      <c r="J630" t="b">
        <v>1</v>
      </c>
    </row>
    <row r="631" spans="1:107" x14ac:dyDescent="0.25">
      <c r="A631" t="s">
        <v>1545</v>
      </c>
      <c r="B631" t="s">
        <v>1546</v>
      </c>
      <c r="C631" t="s">
        <v>50</v>
      </c>
      <c r="D631" t="b">
        <v>1</v>
      </c>
      <c r="H631" t="s">
        <v>2277</v>
      </c>
      <c r="I631" t="s">
        <v>1545</v>
      </c>
      <c r="J631" t="b">
        <v>1</v>
      </c>
    </row>
    <row r="632" spans="1:107" x14ac:dyDescent="0.25">
      <c r="A632" t="s">
        <v>1547</v>
      </c>
      <c r="B632" t="s">
        <v>1548</v>
      </c>
      <c r="C632" t="s">
        <v>50</v>
      </c>
      <c r="D632" t="b">
        <v>1</v>
      </c>
      <c r="H632" t="s">
        <v>2277</v>
      </c>
      <c r="I632" t="s">
        <v>1547</v>
      </c>
      <c r="J632" t="b">
        <v>1</v>
      </c>
    </row>
    <row r="633" spans="1:107" x14ac:dyDescent="0.25">
      <c r="A633" t="s">
        <v>1549</v>
      </c>
      <c r="B633" t="s">
        <v>1550</v>
      </c>
      <c r="C633" t="s">
        <v>50</v>
      </c>
      <c r="D633" t="b">
        <v>1</v>
      </c>
      <c r="H633" t="s">
        <v>2277</v>
      </c>
      <c r="I633" t="s">
        <v>1549</v>
      </c>
      <c r="J633" t="b">
        <v>1</v>
      </c>
    </row>
    <row r="634" spans="1:107" x14ac:dyDescent="0.25">
      <c r="A634" t="s">
        <v>1551</v>
      </c>
      <c r="B634" t="s">
        <v>1552</v>
      </c>
      <c r="C634" t="s">
        <v>50</v>
      </c>
      <c r="D634" t="b">
        <v>1</v>
      </c>
      <c r="H634" t="s">
        <v>2277</v>
      </c>
      <c r="I634" t="s">
        <v>1551</v>
      </c>
      <c r="J634" t="b">
        <v>1</v>
      </c>
    </row>
    <row r="635" spans="1:107" x14ac:dyDescent="0.25">
      <c r="A635" t="s">
        <v>1553</v>
      </c>
      <c r="B635" t="s">
        <v>1554</v>
      </c>
      <c r="C635" t="s">
        <v>50</v>
      </c>
      <c r="D635" t="b">
        <v>1</v>
      </c>
      <c r="H635" t="s">
        <v>2277</v>
      </c>
      <c r="I635" t="s">
        <v>1553</v>
      </c>
      <c r="J635" t="b">
        <v>1</v>
      </c>
    </row>
    <row r="636" spans="1:107" x14ac:dyDescent="0.25">
      <c r="A636" t="s">
        <v>1555</v>
      </c>
      <c r="B636" t="s">
        <v>1556</v>
      </c>
      <c r="C636" t="s">
        <v>50</v>
      </c>
      <c r="D636" t="b">
        <v>1</v>
      </c>
      <c r="H636" t="s">
        <v>2277</v>
      </c>
      <c r="I636" t="s">
        <v>1555</v>
      </c>
      <c r="J636" t="b">
        <v>1</v>
      </c>
      <c r="DC636" s="1"/>
    </row>
    <row r="637" spans="1:107" x14ac:dyDescent="0.25">
      <c r="A637" t="s">
        <v>1557</v>
      </c>
      <c r="B637" t="s">
        <v>1558</v>
      </c>
      <c r="C637" t="s">
        <v>50</v>
      </c>
      <c r="D637" t="b">
        <v>1</v>
      </c>
      <c r="H637" t="s">
        <v>2277</v>
      </c>
      <c r="I637" t="s">
        <v>1557</v>
      </c>
      <c r="J637" t="b">
        <v>1</v>
      </c>
    </row>
    <row r="638" spans="1:107" x14ac:dyDescent="0.25">
      <c r="A638" t="s">
        <v>1559</v>
      </c>
      <c r="B638" t="s">
        <v>1560</v>
      </c>
      <c r="C638" t="s">
        <v>50</v>
      </c>
      <c r="D638" t="b">
        <v>1</v>
      </c>
      <c r="H638" t="s">
        <v>2277</v>
      </c>
      <c r="I638" t="s">
        <v>1559</v>
      </c>
      <c r="J638" t="b">
        <v>1</v>
      </c>
    </row>
    <row r="639" spans="1:107" x14ac:dyDescent="0.25">
      <c r="A639" t="s">
        <v>1561</v>
      </c>
      <c r="B639" t="s">
        <v>1562</v>
      </c>
      <c r="C639" t="s">
        <v>50</v>
      </c>
      <c r="D639" t="b">
        <v>1</v>
      </c>
      <c r="H639" t="s">
        <v>2277</v>
      </c>
      <c r="I639" t="s">
        <v>1561</v>
      </c>
      <c r="J639" t="b">
        <v>1</v>
      </c>
    </row>
    <row r="640" spans="1:107" x14ac:dyDescent="0.25">
      <c r="A640" t="s">
        <v>1563</v>
      </c>
      <c r="B640" t="s">
        <v>1564</v>
      </c>
      <c r="C640" t="s">
        <v>50</v>
      </c>
      <c r="D640" t="b">
        <v>1</v>
      </c>
      <c r="H640" t="s">
        <v>2277</v>
      </c>
      <c r="I640" t="s">
        <v>1563</v>
      </c>
      <c r="J640" t="b">
        <v>1</v>
      </c>
    </row>
    <row r="641" spans="1:10" x14ac:dyDescent="0.25">
      <c r="A641" t="s">
        <v>1565</v>
      </c>
      <c r="B641" t="s">
        <v>1566</v>
      </c>
      <c r="C641" t="s">
        <v>50</v>
      </c>
      <c r="D641" t="b">
        <v>1</v>
      </c>
      <c r="H641" t="s">
        <v>2277</v>
      </c>
      <c r="I641" t="s">
        <v>1565</v>
      </c>
      <c r="J641" t="b">
        <v>1</v>
      </c>
    </row>
    <row r="642" spans="1:10" x14ac:dyDescent="0.25">
      <c r="A642" t="s">
        <v>1567</v>
      </c>
      <c r="B642" t="s">
        <v>1568</v>
      </c>
      <c r="C642" t="s">
        <v>50</v>
      </c>
      <c r="D642" t="b">
        <v>1</v>
      </c>
      <c r="H642" t="s">
        <v>2277</v>
      </c>
      <c r="I642" t="s">
        <v>1567</v>
      </c>
      <c r="J642" t="b">
        <v>1</v>
      </c>
    </row>
    <row r="643" spans="1:10" x14ac:dyDescent="0.25">
      <c r="A643" t="s">
        <v>1569</v>
      </c>
      <c r="B643" t="s">
        <v>1570</v>
      </c>
      <c r="C643" t="s">
        <v>50</v>
      </c>
      <c r="D643" t="b">
        <v>1</v>
      </c>
      <c r="H643" t="s">
        <v>2277</v>
      </c>
      <c r="I643" t="s">
        <v>1569</v>
      </c>
      <c r="J643" t="b">
        <v>1</v>
      </c>
    </row>
    <row r="644" spans="1:10" x14ac:dyDescent="0.25">
      <c r="A644" t="s">
        <v>1571</v>
      </c>
      <c r="B644" t="s">
        <v>1572</v>
      </c>
      <c r="C644" t="s">
        <v>50</v>
      </c>
      <c r="D644" t="b">
        <v>1</v>
      </c>
      <c r="H644" t="s">
        <v>2277</v>
      </c>
      <c r="I644" t="s">
        <v>1571</v>
      </c>
      <c r="J644" t="b">
        <v>1</v>
      </c>
    </row>
    <row r="645" spans="1:10" x14ac:dyDescent="0.25">
      <c r="A645" t="s">
        <v>1573</v>
      </c>
      <c r="B645" t="s">
        <v>1574</v>
      </c>
      <c r="C645" t="s">
        <v>50</v>
      </c>
      <c r="D645" t="b">
        <v>1</v>
      </c>
      <c r="H645" t="s">
        <v>2277</v>
      </c>
      <c r="I645" t="s">
        <v>1573</v>
      </c>
      <c r="J645" t="b">
        <v>1</v>
      </c>
    </row>
    <row r="646" spans="1:10" x14ac:dyDescent="0.25">
      <c r="A646" t="s">
        <v>1575</v>
      </c>
      <c r="B646" t="s">
        <v>1576</v>
      </c>
      <c r="C646" t="s">
        <v>50</v>
      </c>
      <c r="D646" t="b">
        <v>1</v>
      </c>
      <c r="H646" t="s">
        <v>2277</v>
      </c>
      <c r="I646" t="s">
        <v>1575</v>
      </c>
      <c r="J646" t="b">
        <v>1</v>
      </c>
    </row>
    <row r="647" spans="1:10" x14ac:dyDescent="0.25">
      <c r="A647" t="s">
        <v>1577</v>
      </c>
      <c r="B647" t="s">
        <v>1578</v>
      </c>
      <c r="C647" t="s">
        <v>50</v>
      </c>
      <c r="D647" t="b">
        <v>1</v>
      </c>
      <c r="H647" t="s">
        <v>2277</v>
      </c>
      <c r="I647" t="s">
        <v>1577</v>
      </c>
      <c r="J647" t="b">
        <v>1</v>
      </c>
    </row>
    <row r="648" spans="1:10" x14ac:dyDescent="0.25">
      <c r="A648" t="s">
        <v>1579</v>
      </c>
      <c r="B648" t="s">
        <v>1580</v>
      </c>
      <c r="C648" t="s">
        <v>50</v>
      </c>
      <c r="D648" t="b">
        <v>1</v>
      </c>
      <c r="H648" t="s">
        <v>2277</v>
      </c>
      <c r="I648" t="s">
        <v>1579</v>
      </c>
      <c r="J648" t="b">
        <v>1</v>
      </c>
    </row>
    <row r="649" spans="1:10" x14ac:dyDescent="0.25">
      <c r="A649" t="s">
        <v>1581</v>
      </c>
      <c r="B649" t="s">
        <v>1582</v>
      </c>
      <c r="C649" t="s">
        <v>50</v>
      </c>
      <c r="D649" t="b">
        <v>1</v>
      </c>
      <c r="H649" t="s">
        <v>2277</v>
      </c>
      <c r="I649" t="s">
        <v>1581</v>
      </c>
      <c r="J649" t="b">
        <v>1</v>
      </c>
    </row>
    <row r="650" spans="1:10" x14ac:dyDescent="0.25">
      <c r="A650" t="s">
        <v>1583</v>
      </c>
      <c r="B650" t="s">
        <v>1584</v>
      </c>
      <c r="C650" t="s">
        <v>50</v>
      </c>
      <c r="D650" t="b">
        <v>1</v>
      </c>
      <c r="H650" t="s">
        <v>2277</v>
      </c>
      <c r="I650" t="s">
        <v>1583</v>
      </c>
      <c r="J650" t="b">
        <v>1</v>
      </c>
    </row>
    <row r="651" spans="1:10" x14ac:dyDescent="0.25">
      <c r="A651" t="s">
        <v>1585</v>
      </c>
      <c r="B651" t="s">
        <v>1586</v>
      </c>
      <c r="C651" t="s">
        <v>50</v>
      </c>
      <c r="D651" t="b">
        <v>1</v>
      </c>
      <c r="H651" t="s">
        <v>2277</v>
      </c>
      <c r="I651" t="s">
        <v>1585</v>
      </c>
      <c r="J651" t="b">
        <v>1</v>
      </c>
    </row>
    <row r="652" spans="1:10" x14ac:dyDescent="0.25">
      <c r="A652" t="s">
        <v>1587</v>
      </c>
      <c r="B652" t="s">
        <v>1588</v>
      </c>
      <c r="C652" t="s">
        <v>50</v>
      </c>
      <c r="D652" t="b">
        <v>1</v>
      </c>
      <c r="H652" t="s">
        <v>2277</v>
      </c>
      <c r="I652" t="s">
        <v>1587</v>
      </c>
      <c r="J652" t="b">
        <v>1</v>
      </c>
    </row>
    <row r="653" spans="1:10" x14ac:dyDescent="0.25">
      <c r="A653" t="s">
        <v>1589</v>
      </c>
      <c r="B653" t="s">
        <v>1590</v>
      </c>
      <c r="C653" t="s">
        <v>50</v>
      </c>
      <c r="D653" t="b">
        <v>1</v>
      </c>
      <c r="H653" t="s">
        <v>2277</v>
      </c>
      <c r="I653" t="s">
        <v>1589</v>
      </c>
      <c r="J653" t="b">
        <v>1</v>
      </c>
    </row>
    <row r="654" spans="1:10" x14ac:dyDescent="0.25">
      <c r="A654" t="s">
        <v>1591</v>
      </c>
      <c r="B654" t="s">
        <v>1592</v>
      </c>
      <c r="C654" t="s">
        <v>50</v>
      </c>
      <c r="D654" t="b">
        <v>1</v>
      </c>
      <c r="H654" t="s">
        <v>2277</v>
      </c>
      <c r="I654" t="s">
        <v>1591</v>
      </c>
      <c r="J654" t="b">
        <v>1</v>
      </c>
    </row>
    <row r="655" spans="1:10" x14ac:dyDescent="0.25">
      <c r="A655" t="s">
        <v>1593</v>
      </c>
      <c r="B655" t="s">
        <v>1594</v>
      </c>
      <c r="C655" t="s">
        <v>33</v>
      </c>
      <c r="D655" t="b">
        <v>1</v>
      </c>
      <c r="H655" t="s">
        <v>2277</v>
      </c>
      <c r="I655" t="s">
        <v>1593</v>
      </c>
      <c r="J655" t="b">
        <v>1</v>
      </c>
    </row>
    <row r="656" spans="1:10" x14ac:dyDescent="0.25">
      <c r="A656" t="s">
        <v>1595</v>
      </c>
      <c r="B656" t="s">
        <v>1596</v>
      </c>
      <c r="C656" t="s">
        <v>33</v>
      </c>
      <c r="D656" t="b">
        <v>1</v>
      </c>
      <c r="H656" t="s">
        <v>2546</v>
      </c>
      <c r="I656" t="s">
        <v>1595</v>
      </c>
      <c r="J656" t="b">
        <v>1</v>
      </c>
    </row>
    <row r="657" spans="1:110" x14ac:dyDescent="0.25">
      <c r="A657" t="s">
        <v>1597</v>
      </c>
      <c r="B657" t="s">
        <v>1598</v>
      </c>
      <c r="C657" t="s">
        <v>37</v>
      </c>
      <c r="D657" t="b">
        <v>1</v>
      </c>
      <c r="H657" t="s">
        <v>2277</v>
      </c>
      <c r="I657" t="s">
        <v>1597</v>
      </c>
      <c r="J657" t="b">
        <v>1</v>
      </c>
    </row>
    <row r="658" spans="1:110" x14ac:dyDescent="0.25">
      <c r="A658" t="s">
        <v>1599</v>
      </c>
      <c r="B658" t="s">
        <v>1600</v>
      </c>
      <c r="C658" t="s">
        <v>33</v>
      </c>
      <c r="D658" t="b">
        <v>1</v>
      </c>
      <c r="H658" t="s">
        <v>2277</v>
      </c>
      <c r="I658" t="s">
        <v>1599</v>
      </c>
      <c r="J658" t="b">
        <v>1</v>
      </c>
    </row>
    <row r="659" spans="1:110" x14ac:dyDescent="0.25">
      <c r="A659" t="s">
        <v>1601</v>
      </c>
      <c r="B659" t="s">
        <v>1602</v>
      </c>
      <c r="C659" t="s">
        <v>33</v>
      </c>
      <c r="D659" t="b">
        <v>1</v>
      </c>
      <c r="H659" t="s">
        <v>2822</v>
      </c>
      <c r="I659" t="s">
        <v>1601</v>
      </c>
      <c r="J659" t="b">
        <v>1</v>
      </c>
      <c r="DF659" s="1"/>
    </row>
    <row r="660" spans="1:110" x14ac:dyDescent="0.25">
      <c r="A660" t="s">
        <v>1603</v>
      </c>
      <c r="B660" t="s">
        <v>1604</v>
      </c>
      <c r="C660" t="s">
        <v>37</v>
      </c>
      <c r="D660" t="b">
        <v>1</v>
      </c>
      <c r="H660" t="s">
        <v>2277</v>
      </c>
      <c r="I660" t="s">
        <v>1603</v>
      </c>
      <c r="J660" t="b">
        <v>1</v>
      </c>
    </row>
    <row r="661" spans="1:110" x14ac:dyDescent="0.25">
      <c r="A661" t="s">
        <v>1605</v>
      </c>
      <c r="B661" t="s">
        <v>1606</v>
      </c>
      <c r="C661" t="s">
        <v>37</v>
      </c>
      <c r="D661" t="b">
        <v>1</v>
      </c>
      <c r="H661" t="s">
        <v>2277</v>
      </c>
      <c r="I661" t="s">
        <v>1605</v>
      </c>
      <c r="J661" t="b">
        <v>1</v>
      </c>
    </row>
    <row r="662" spans="1:110" x14ac:dyDescent="0.25">
      <c r="A662" t="s">
        <v>1607</v>
      </c>
      <c r="B662" t="s">
        <v>1608</v>
      </c>
      <c r="C662" t="s">
        <v>33</v>
      </c>
      <c r="D662" t="b">
        <v>1</v>
      </c>
      <c r="H662" t="s">
        <v>2277</v>
      </c>
      <c r="I662" t="s">
        <v>1607</v>
      </c>
      <c r="J662" t="b">
        <v>1</v>
      </c>
    </row>
    <row r="663" spans="1:110" x14ac:dyDescent="0.25">
      <c r="A663" t="s">
        <v>1609</v>
      </c>
      <c r="B663" t="s">
        <v>1610</v>
      </c>
      <c r="C663" t="s">
        <v>33</v>
      </c>
      <c r="D663" t="b">
        <v>1</v>
      </c>
      <c r="H663" t="s">
        <v>2875</v>
      </c>
      <c r="I663" t="s">
        <v>1609</v>
      </c>
      <c r="J663" t="b">
        <v>1</v>
      </c>
    </row>
    <row r="664" spans="1:110" x14ac:dyDescent="0.25">
      <c r="A664" t="s">
        <v>1611</v>
      </c>
      <c r="B664" t="s">
        <v>1612</v>
      </c>
      <c r="C664" t="s">
        <v>33</v>
      </c>
      <c r="D664" t="b">
        <v>1</v>
      </c>
      <c r="H664" t="s">
        <v>2822</v>
      </c>
      <c r="I664" t="s">
        <v>1611</v>
      </c>
      <c r="J664" t="b">
        <v>1</v>
      </c>
    </row>
    <row r="665" spans="1:110" x14ac:dyDescent="0.25">
      <c r="A665" t="s">
        <v>1613</v>
      </c>
      <c r="B665" t="s">
        <v>1614</v>
      </c>
      <c r="C665" t="s">
        <v>33</v>
      </c>
      <c r="D665" t="b">
        <v>1</v>
      </c>
      <c r="H665" t="s">
        <v>2885</v>
      </c>
      <c r="I665" t="s">
        <v>1613</v>
      </c>
      <c r="J665" t="b">
        <v>1</v>
      </c>
    </row>
    <row r="666" spans="1:110" x14ac:dyDescent="0.25">
      <c r="A666" t="s">
        <v>1615</v>
      </c>
      <c r="B666" t="s">
        <v>1616</v>
      </c>
      <c r="C666" t="s">
        <v>33</v>
      </c>
      <c r="D666" t="b">
        <v>1</v>
      </c>
      <c r="H666" t="s">
        <v>2822</v>
      </c>
      <c r="I666" t="s">
        <v>1615</v>
      </c>
      <c r="J666" t="b">
        <v>1</v>
      </c>
    </row>
    <row r="667" spans="1:110" x14ac:dyDescent="0.25">
      <c r="A667" t="s">
        <v>1617</v>
      </c>
      <c r="B667" t="s">
        <v>1618</v>
      </c>
      <c r="C667" t="s">
        <v>33</v>
      </c>
      <c r="D667" t="b">
        <v>1</v>
      </c>
      <c r="H667" t="s">
        <v>2822</v>
      </c>
      <c r="I667" t="s">
        <v>1617</v>
      </c>
      <c r="J667" t="b">
        <v>1</v>
      </c>
    </row>
    <row r="668" spans="1:110" x14ac:dyDescent="0.25">
      <c r="A668" t="s">
        <v>1619</v>
      </c>
      <c r="B668" t="s">
        <v>1620</v>
      </c>
      <c r="C668" t="s">
        <v>33</v>
      </c>
      <c r="D668" t="b">
        <v>1</v>
      </c>
      <c r="H668" t="s">
        <v>2822</v>
      </c>
      <c r="I668" t="s">
        <v>1619</v>
      </c>
      <c r="J668" t="b">
        <v>1</v>
      </c>
    </row>
    <row r="669" spans="1:110" x14ac:dyDescent="0.25">
      <c r="A669" t="s">
        <v>1621</v>
      </c>
      <c r="B669" t="s">
        <v>1622</v>
      </c>
      <c r="C669" t="s">
        <v>33</v>
      </c>
      <c r="D669" t="b">
        <v>1</v>
      </c>
      <c r="H669" t="s">
        <v>2822</v>
      </c>
      <c r="I669" t="s">
        <v>1621</v>
      </c>
      <c r="J669" t="b">
        <v>1</v>
      </c>
    </row>
    <row r="670" spans="1:110" x14ac:dyDescent="0.25">
      <c r="A670" t="s">
        <v>1623</v>
      </c>
      <c r="B670" t="s">
        <v>1624</v>
      </c>
      <c r="C670" t="s">
        <v>37</v>
      </c>
      <c r="D670" t="b">
        <v>1</v>
      </c>
      <c r="H670" t="s">
        <v>2277</v>
      </c>
      <c r="I670" t="s">
        <v>1623</v>
      </c>
      <c r="J670" t="b">
        <v>1</v>
      </c>
    </row>
    <row r="671" spans="1:110" x14ac:dyDescent="0.25">
      <c r="A671" t="s">
        <v>1625</v>
      </c>
      <c r="B671" t="s">
        <v>1626</v>
      </c>
      <c r="C671" t="s">
        <v>37</v>
      </c>
      <c r="D671" t="b">
        <v>1</v>
      </c>
      <c r="H671" t="s">
        <v>2277</v>
      </c>
      <c r="I671" t="s">
        <v>1625</v>
      </c>
      <c r="J671" t="b">
        <v>1</v>
      </c>
    </row>
    <row r="672" spans="1:110" x14ac:dyDescent="0.25">
      <c r="A672" t="s">
        <v>1627</v>
      </c>
      <c r="B672" t="s">
        <v>1628</v>
      </c>
      <c r="C672" t="s">
        <v>37</v>
      </c>
      <c r="D672" t="b">
        <v>1</v>
      </c>
      <c r="H672" t="s">
        <v>2277</v>
      </c>
      <c r="I672" t="s">
        <v>1627</v>
      </c>
      <c r="J672" t="b">
        <v>1</v>
      </c>
    </row>
    <row r="673" spans="1:109" x14ac:dyDescent="0.25">
      <c r="A673" t="s">
        <v>1629</v>
      </c>
      <c r="B673" t="s">
        <v>1630</v>
      </c>
      <c r="C673" t="s">
        <v>37</v>
      </c>
      <c r="D673" t="b">
        <v>1</v>
      </c>
      <c r="H673" t="s">
        <v>2277</v>
      </c>
      <c r="I673" t="s">
        <v>1629</v>
      </c>
      <c r="J673" t="b">
        <v>1</v>
      </c>
    </row>
    <row r="674" spans="1:109" x14ac:dyDescent="0.25">
      <c r="A674" t="s">
        <v>1631</v>
      </c>
      <c r="B674" t="s">
        <v>1632</v>
      </c>
      <c r="C674" t="s">
        <v>37</v>
      </c>
      <c r="D674" t="b">
        <v>1</v>
      </c>
      <c r="H674" t="s">
        <v>2277</v>
      </c>
      <c r="I674" t="s">
        <v>1631</v>
      </c>
      <c r="J674" t="b">
        <v>1</v>
      </c>
    </row>
    <row r="675" spans="1:109" x14ac:dyDescent="0.25">
      <c r="A675" t="s">
        <v>1633</v>
      </c>
      <c r="B675" t="s">
        <v>1634</v>
      </c>
      <c r="C675" t="s">
        <v>37</v>
      </c>
      <c r="D675" t="b">
        <v>1</v>
      </c>
      <c r="H675" t="s">
        <v>2277</v>
      </c>
      <c r="I675" t="s">
        <v>1633</v>
      </c>
      <c r="J675" t="b">
        <v>1</v>
      </c>
    </row>
    <row r="676" spans="1:109" x14ac:dyDescent="0.25">
      <c r="A676" t="s">
        <v>1635</v>
      </c>
      <c r="B676" t="s">
        <v>1636</v>
      </c>
      <c r="C676" t="s">
        <v>37</v>
      </c>
      <c r="D676" t="b">
        <v>1</v>
      </c>
      <c r="H676" t="s">
        <v>2277</v>
      </c>
      <c r="I676" t="s">
        <v>1635</v>
      </c>
      <c r="J676" t="b">
        <v>1</v>
      </c>
    </row>
    <row r="677" spans="1:109" x14ac:dyDescent="0.25">
      <c r="A677" t="s">
        <v>1637</v>
      </c>
      <c r="B677" t="s">
        <v>1638</v>
      </c>
      <c r="C677" t="s">
        <v>37</v>
      </c>
      <c r="D677" t="b">
        <v>1</v>
      </c>
      <c r="H677" t="s">
        <v>2277</v>
      </c>
      <c r="I677" t="s">
        <v>1637</v>
      </c>
      <c r="J677" t="b">
        <v>1</v>
      </c>
    </row>
    <row r="678" spans="1:109" x14ac:dyDescent="0.25">
      <c r="A678" t="s">
        <v>1639</v>
      </c>
      <c r="B678" t="s">
        <v>1640</v>
      </c>
      <c r="C678" t="s">
        <v>37</v>
      </c>
      <c r="D678" t="b">
        <v>1</v>
      </c>
      <c r="H678" t="s">
        <v>2277</v>
      </c>
      <c r="I678" t="s">
        <v>1639</v>
      </c>
      <c r="J678" t="b">
        <v>1</v>
      </c>
    </row>
    <row r="679" spans="1:109" x14ac:dyDescent="0.25">
      <c r="A679" t="s">
        <v>1641</v>
      </c>
      <c r="B679" t="s">
        <v>1642</v>
      </c>
      <c r="C679" t="s">
        <v>37</v>
      </c>
      <c r="D679" t="b">
        <v>1</v>
      </c>
      <c r="H679" t="s">
        <v>2277</v>
      </c>
      <c r="I679" t="s">
        <v>1641</v>
      </c>
      <c r="J679" t="b">
        <v>1</v>
      </c>
    </row>
    <row r="680" spans="1:109" x14ac:dyDescent="0.25">
      <c r="A680" t="s">
        <v>1643</v>
      </c>
      <c r="B680" t="s">
        <v>1644</v>
      </c>
      <c r="C680" t="s">
        <v>37</v>
      </c>
      <c r="D680" t="b">
        <v>1</v>
      </c>
      <c r="H680" t="s">
        <v>2277</v>
      </c>
      <c r="I680" t="s">
        <v>1643</v>
      </c>
      <c r="J680" t="b">
        <v>1</v>
      </c>
    </row>
    <row r="681" spans="1:109" x14ac:dyDescent="0.25">
      <c r="A681" t="s">
        <v>1645</v>
      </c>
      <c r="B681" t="s">
        <v>1646</v>
      </c>
      <c r="C681" t="s">
        <v>37</v>
      </c>
      <c r="D681" t="b">
        <v>1</v>
      </c>
      <c r="H681" t="s">
        <v>2277</v>
      </c>
      <c r="I681" t="s">
        <v>1645</v>
      </c>
      <c r="J681" t="b">
        <v>1</v>
      </c>
    </row>
    <row r="682" spans="1:109" x14ac:dyDescent="0.25">
      <c r="A682" t="s">
        <v>1647</v>
      </c>
      <c r="B682" t="s">
        <v>1648</v>
      </c>
      <c r="C682" t="s">
        <v>37</v>
      </c>
      <c r="D682" t="b">
        <v>1</v>
      </c>
      <c r="H682" t="s">
        <v>2277</v>
      </c>
      <c r="I682" t="s">
        <v>1647</v>
      </c>
      <c r="J682" t="b">
        <v>1</v>
      </c>
    </row>
    <row r="683" spans="1:109" x14ac:dyDescent="0.25">
      <c r="A683" t="s">
        <v>1649</v>
      </c>
      <c r="B683" t="s">
        <v>1650</v>
      </c>
      <c r="C683" t="s">
        <v>37</v>
      </c>
      <c r="D683" t="b">
        <v>1</v>
      </c>
      <c r="H683" t="s">
        <v>2277</v>
      </c>
      <c r="I683" t="s">
        <v>1649</v>
      </c>
      <c r="J683" t="b">
        <v>1</v>
      </c>
    </row>
    <row r="684" spans="1:109" x14ac:dyDescent="0.25">
      <c r="A684" t="s">
        <v>1651</v>
      </c>
      <c r="B684" t="s">
        <v>1652</v>
      </c>
      <c r="C684" t="s">
        <v>37</v>
      </c>
      <c r="D684" t="b">
        <v>1</v>
      </c>
      <c r="H684" t="s">
        <v>2277</v>
      </c>
      <c r="I684" t="s">
        <v>1651</v>
      </c>
      <c r="J684" t="b">
        <v>1</v>
      </c>
      <c r="DE684" s="1"/>
    </row>
    <row r="685" spans="1:109" x14ac:dyDescent="0.25">
      <c r="A685" t="s">
        <v>1653</v>
      </c>
      <c r="B685" t="s">
        <v>1654</v>
      </c>
      <c r="C685" t="s">
        <v>37</v>
      </c>
      <c r="D685" t="b">
        <v>1</v>
      </c>
      <c r="H685" t="s">
        <v>2277</v>
      </c>
      <c r="I685" t="s">
        <v>1653</v>
      </c>
      <c r="J685" t="b">
        <v>1</v>
      </c>
    </row>
    <row r="686" spans="1:109" x14ac:dyDescent="0.25">
      <c r="A686" t="s">
        <v>1655</v>
      </c>
      <c r="B686" t="s">
        <v>1656</v>
      </c>
      <c r="C686" t="s">
        <v>37</v>
      </c>
      <c r="D686" t="b">
        <v>1</v>
      </c>
      <c r="H686" t="s">
        <v>2277</v>
      </c>
      <c r="I686" t="s">
        <v>1655</v>
      </c>
      <c r="J686" t="b">
        <v>1</v>
      </c>
      <c r="DE686" s="1"/>
    </row>
    <row r="687" spans="1:109" x14ac:dyDescent="0.25">
      <c r="A687" t="s">
        <v>1657</v>
      </c>
      <c r="B687" t="s">
        <v>1658</v>
      </c>
      <c r="C687" t="s">
        <v>37</v>
      </c>
      <c r="D687" t="b">
        <v>1</v>
      </c>
      <c r="H687" t="s">
        <v>2277</v>
      </c>
      <c r="I687" t="s">
        <v>1657</v>
      </c>
      <c r="J687" t="b">
        <v>1</v>
      </c>
    </row>
    <row r="688" spans="1:109" x14ac:dyDescent="0.25">
      <c r="A688" t="s">
        <v>1659</v>
      </c>
      <c r="B688" t="s">
        <v>1660</v>
      </c>
      <c r="C688" t="s">
        <v>37</v>
      </c>
      <c r="D688" t="b">
        <v>1</v>
      </c>
      <c r="H688" t="s">
        <v>2277</v>
      </c>
      <c r="I688" t="s">
        <v>1659</v>
      </c>
      <c r="J688" t="b">
        <v>1</v>
      </c>
      <c r="DC688" s="1"/>
    </row>
    <row r="689" spans="1:110" x14ac:dyDescent="0.25">
      <c r="A689" t="s">
        <v>1661</v>
      </c>
      <c r="B689" t="s">
        <v>1662</v>
      </c>
      <c r="C689" t="s">
        <v>37</v>
      </c>
      <c r="D689" t="b">
        <v>1</v>
      </c>
      <c r="H689" t="s">
        <v>2277</v>
      </c>
      <c r="I689" t="s">
        <v>1661</v>
      </c>
      <c r="J689" t="b">
        <v>1</v>
      </c>
    </row>
    <row r="690" spans="1:110" x14ac:dyDescent="0.25">
      <c r="A690" t="s">
        <v>1663</v>
      </c>
      <c r="B690" t="s">
        <v>1664</v>
      </c>
      <c r="C690" t="s">
        <v>50</v>
      </c>
      <c r="D690" t="b">
        <v>1</v>
      </c>
      <c r="H690" t="s">
        <v>2277</v>
      </c>
      <c r="I690" t="s">
        <v>1663</v>
      </c>
      <c r="J690" t="b">
        <v>1</v>
      </c>
    </row>
    <row r="691" spans="1:110" x14ac:dyDescent="0.25">
      <c r="A691" t="s">
        <v>1665</v>
      </c>
      <c r="B691" t="s">
        <v>1666</v>
      </c>
      <c r="C691" t="s">
        <v>37</v>
      </c>
      <c r="D691" t="b">
        <v>1</v>
      </c>
      <c r="H691" t="s">
        <v>2277</v>
      </c>
      <c r="I691" t="s">
        <v>1665</v>
      </c>
      <c r="J691" t="b">
        <v>1</v>
      </c>
    </row>
    <row r="692" spans="1:110" x14ac:dyDescent="0.25">
      <c r="A692" t="s">
        <v>1667</v>
      </c>
      <c r="B692" t="s">
        <v>1668</v>
      </c>
      <c r="C692" t="s">
        <v>33</v>
      </c>
      <c r="D692" t="b">
        <v>1</v>
      </c>
      <c r="H692" t="s">
        <v>2604</v>
      </c>
      <c r="I692" t="s">
        <v>1667</v>
      </c>
      <c r="J692" t="b">
        <v>1</v>
      </c>
    </row>
    <row r="693" spans="1:110" x14ac:dyDescent="0.25">
      <c r="A693" t="s">
        <v>1669</v>
      </c>
      <c r="B693" t="s">
        <v>1670</v>
      </c>
      <c r="C693" t="s">
        <v>37</v>
      </c>
      <c r="D693" t="b">
        <v>1</v>
      </c>
      <c r="H693" t="s">
        <v>2277</v>
      </c>
      <c r="I693" t="s">
        <v>1669</v>
      </c>
      <c r="J693" t="b">
        <v>1</v>
      </c>
    </row>
    <row r="694" spans="1:110" x14ac:dyDescent="0.25">
      <c r="A694" t="s">
        <v>1671</v>
      </c>
      <c r="B694" t="s">
        <v>1672</v>
      </c>
      <c r="C694" t="s">
        <v>37</v>
      </c>
      <c r="D694" t="b">
        <v>1</v>
      </c>
      <c r="H694" t="s">
        <v>2277</v>
      </c>
      <c r="I694" t="s">
        <v>1671</v>
      </c>
      <c r="J694" t="b">
        <v>1</v>
      </c>
    </row>
    <row r="695" spans="1:110" x14ac:dyDescent="0.25">
      <c r="A695" t="s">
        <v>1673</v>
      </c>
      <c r="B695" t="s">
        <v>241</v>
      </c>
      <c r="C695" t="s">
        <v>33</v>
      </c>
      <c r="D695" t="b">
        <v>1</v>
      </c>
      <c r="H695" t="s">
        <v>2309</v>
      </c>
      <c r="I695" t="s">
        <v>1673</v>
      </c>
      <c r="J695" t="b">
        <v>1</v>
      </c>
      <c r="DF695" s="1"/>
    </row>
    <row r="696" spans="1:110" x14ac:dyDescent="0.25">
      <c r="A696" t="s">
        <v>1674</v>
      </c>
      <c r="B696" t="s">
        <v>1675</v>
      </c>
      <c r="C696" t="s">
        <v>37</v>
      </c>
      <c r="D696" t="b">
        <v>1</v>
      </c>
      <c r="H696" t="s">
        <v>2277</v>
      </c>
      <c r="I696" t="s">
        <v>1674</v>
      </c>
      <c r="J696" t="b">
        <v>1</v>
      </c>
    </row>
    <row r="697" spans="1:110" x14ac:dyDescent="0.25">
      <c r="A697" t="s">
        <v>1676</v>
      </c>
      <c r="B697" t="s">
        <v>1677</v>
      </c>
      <c r="C697" t="s">
        <v>33</v>
      </c>
      <c r="D697" t="b">
        <v>1</v>
      </c>
      <c r="H697" t="s">
        <v>2277</v>
      </c>
      <c r="I697" t="s">
        <v>1676</v>
      </c>
      <c r="J697" t="b">
        <v>1</v>
      </c>
    </row>
    <row r="698" spans="1:110" x14ac:dyDescent="0.25">
      <c r="A698" t="s">
        <v>1678</v>
      </c>
      <c r="B698" t="s">
        <v>1679</v>
      </c>
      <c r="C698" t="s">
        <v>33</v>
      </c>
      <c r="D698" t="b">
        <v>1</v>
      </c>
      <c r="H698" t="s">
        <v>2267</v>
      </c>
      <c r="I698" t="s">
        <v>1678</v>
      </c>
      <c r="J698" t="b">
        <v>1</v>
      </c>
    </row>
    <row r="699" spans="1:110" x14ac:dyDescent="0.25">
      <c r="A699" t="s">
        <v>1680</v>
      </c>
      <c r="B699" t="s">
        <v>1681</v>
      </c>
      <c r="C699" t="s">
        <v>33</v>
      </c>
      <c r="D699" t="b">
        <v>1</v>
      </c>
      <c r="H699" t="s">
        <v>2277</v>
      </c>
      <c r="I699" t="s">
        <v>1680</v>
      </c>
      <c r="J699" t="b">
        <v>1</v>
      </c>
    </row>
    <row r="700" spans="1:110" x14ac:dyDescent="0.25">
      <c r="A700" t="s">
        <v>1682</v>
      </c>
      <c r="B700" t="s">
        <v>1683</v>
      </c>
      <c r="C700" t="s">
        <v>33</v>
      </c>
      <c r="D700" t="b">
        <v>1</v>
      </c>
      <c r="H700" t="s">
        <v>2267</v>
      </c>
      <c r="I700" t="s">
        <v>1682</v>
      </c>
      <c r="J700" t="b">
        <v>1</v>
      </c>
    </row>
    <row r="701" spans="1:110" x14ac:dyDescent="0.25">
      <c r="A701" t="s">
        <v>1684</v>
      </c>
      <c r="B701" t="s">
        <v>1685</v>
      </c>
      <c r="C701" t="s">
        <v>33</v>
      </c>
      <c r="D701" t="b">
        <v>1</v>
      </c>
      <c r="H701" t="s">
        <v>2888</v>
      </c>
      <c r="I701" t="s">
        <v>1684</v>
      </c>
      <c r="J701" t="b">
        <v>1</v>
      </c>
    </row>
    <row r="702" spans="1:110" x14ac:dyDescent="0.25">
      <c r="A702" t="s">
        <v>1686</v>
      </c>
      <c r="B702" t="s">
        <v>1687</v>
      </c>
      <c r="C702" t="s">
        <v>33</v>
      </c>
      <c r="D702" t="b">
        <v>1</v>
      </c>
      <c r="H702" t="s">
        <v>2309</v>
      </c>
      <c r="I702" t="s">
        <v>1686</v>
      </c>
      <c r="J702" t="b">
        <v>1</v>
      </c>
    </row>
    <row r="703" spans="1:110" x14ac:dyDescent="0.25">
      <c r="A703" t="s">
        <v>1688</v>
      </c>
      <c r="B703" t="s">
        <v>1689</v>
      </c>
      <c r="C703" t="s">
        <v>33</v>
      </c>
      <c r="D703" t="b">
        <v>1</v>
      </c>
      <c r="H703" t="s">
        <v>2277</v>
      </c>
      <c r="I703" t="s">
        <v>1688</v>
      </c>
      <c r="J703" t="b">
        <v>1</v>
      </c>
    </row>
    <row r="704" spans="1:110" x14ac:dyDescent="0.25">
      <c r="A704" t="s">
        <v>1690</v>
      </c>
      <c r="B704" t="s">
        <v>1691</v>
      </c>
      <c r="C704" t="s">
        <v>33</v>
      </c>
      <c r="D704" t="b">
        <v>1</v>
      </c>
      <c r="H704" t="s">
        <v>2277</v>
      </c>
      <c r="I704" t="s">
        <v>1690</v>
      </c>
      <c r="J704" t="b">
        <v>1</v>
      </c>
    </row>
    <row r="705" spans="1:110" x14ac:dyDescent="0.25">
      <c r="A705" t="s">
        <v>1692</v>
      </c>
      <c r="B705" t="s">
        <v>1693</v>
      </c>
      <c r="C705" t="s">
        <v>33</v>
      </c>
      <c r="D705" t="b">
        <v>1</v>
      </c>
      <c r="H705" t="s">
        <v>2890</v>
      </c>
      <c r="I705" t="s">
        <v>1692</v>
      </c>
      <c r="J705" t="b">
        <v>1</v>
      </c>
    </row>
    <row r="706" spans="1:110" x14ac:dyDescent="0.25">
      <c r="A706" t="s">
        <v>1694</v>
      </c>
      <c r="B706" t="s">
        <v>1695</v>
      </c>
      <c r="C706" t="s">
        <v>37</v>
      </c>
      <c r="D706" t="b">
        <v>1</v>
      </c>
      <c r="H706" t="s">
        <v>2892</v>
      </c>
      <c r="I706" t="s">
        <v>1708</v>
      </c>
      <c r="J706" t="b">
        <v>1</v>
      </c>
    </row>
    <row r="707" spans="1:110" x14ac:dyDescent="0.25">
      <c r="A707" t="s">
        <v>1696</v>
      </c>
      <c r="B707" t="s">
        <v>1697</v>
      </c>
      <c r="C707" t="s">
        <v>37</v>
      </c>
      <c r="D707" t="b">
        <v>1</v>
      </c>
      <c r="H707" t="s">
        <v>2277</v>
      </c>
      <c r="I707" t="s">
        <v>1694</v>
      </c>
      <c r="J707" t="b">
        <v>1</v>
      </c>
    </row>
    <row r="708" spans="1:110" x14ac:dyDescent="0.25">
      <c r="A708" t="s">
        <v>1698</v>
      </c>
      <c r="B708" t="s">
        <v>1699</v>
      </c>
      <c r="C708" t="s">
        <v>50</v>
      </c>
      <c r="D708" t="b">
        <v>1</v>
      </c>
      <c r="H708" t="s">
        <v>2277</v>
      </c>
      <c r="I708" t="s">
        <v>1696</v>
      </c>
      <c r="J708" t="b">
        <v>1</v>
      </c>
    </row>
    <row r="709" spans="1:110" x14ac:dyDescent="0.25">
      <c r="A709" t="s">
        <v>1700</v>
      </c>
      <c r="B709" t="s">
        <v>1701</v>
      </c>
      <c r="C709" t="s">
        <v>33</v>
      </c>
      <c r="D709" t="b">
        <v>1</v>
      </c>
      <c r="H709" t="s">
        <v>2277</v>
      </c>
      <c r="I709" t="s">
        <v>1698</v>
      </c>
      <c r="J709" t="b">
        <v>1</v>
      </c>
    </row>
    <row r="710" spans="1:110" x14ac:dyDescent="0.25">
      <c r="A710" t="s">
        <v>1702</v>
      </c>
      <c r="B710" t="s">
        <v>1703</v>
      </c>
      <c r="C710" t="s">
        <v>33</v>
      </c>
      <c r="D710" t="b">
        <v>1</v>
      </c>
      <c r="H710" t="s">
        <v>2507</v>
      </c>
      <c r="I710" t="s">
        <v>1700</v>
      </c>
      <c r="J710" t="b">
        <v>1</v>
      </c>
    </row>
    <row r="711" spans="1:110" x14ac:dyDescent="0.25">
      <c r="A711" t="s">
        <v>1704</v>
      </c>
      <c r="B711" t="s">
        <v>1705</v>
      </c>
      <c r="C711" t="s">
        <v>33</v>
      </c>
      <c r="D711" t="b">
        <v>1</v>
      </c>
      <c r="H711" t="s">
        <v>2894</v>
      </c>
      <c r="I711" t="s">
        <v>1702</v>
      </c>
      <c r="J711" t="b">
        <v>1</v>
      </c>
    </row>
    <row r="712" spans="1:110" x14ac:dyDescent="0.25">
      <c r="A712" t="s">
        <v>1706</v>
      </c>
      <c r="B712" t="s">
        <v>1707</v>
      </c>
      <c r="C712" t="s">
        <v>33</v>
      </c>
      <c r="D712" t="b">
        <v>1</v>
      </c>
      <c r="H712" t="s">
        <v>2345</v>
      </c>
      <c r="I712" t="s">
        <v>1704</v>
      </c>
      <c r="J712" t="b">
        <v>1</v>
      </c>
    </row>
    <row r="713" spans="1:110" x14ac:dyDescent="0.25">
      <c r="A713" t="s">
        <v>1708</v>
      </c>
      <c r="B713" t="s">
        <v>1709</v>
      </c>
      <c r="C713" t="s">
        <v>33</v>
      </c>
      <c r="D713" t="b">
        <v>1</v>
      </c>
      <c r="H713" t="s">
        <v>2345</v>
      </c>
      <c r="I713" t="s">
        <v>1706</v>
      </c>
      <c r="J713" t="b">
        <v>1</v>
      </c>
    </row>
    <row r="714" spans="1:110" x14ac:dyDescent="0.25">
      <c r="A714" t="s">
        <v>1710</v>
      </c>
      <c r="B714" t="s">
        <v>1711</v>
      </c>
      <c r="C714" t="s">
        <v>50</v>
      </c>
      <c r="D714" t="b">
        <v>1</v>
      </c>
      <c r="H714" t="s">
        <v>2277</v>
      </c>
      <c r="I714" t="s">
        <v>1710</v>
      </c>
      <c r="J714" t="b">
        <v>1</v>
      </c>
    </row>
    <row r="715" spans="1:110" x14ac:dyDescent="0.25">
      <c r="A715" t="s">
        <v>1712</v>
      </c>
      <c r="B715" t="s">
        <v>1713</v>
      </c>
      <c r="C715" t="s">
        <v>37</v>
      </c>
      <c r="D715" t="b">
        <v>1</v>
      </c>
      <c r="H715" t="s">
        <v>2277</v>
      </c>
      <c r="I715" t="s">
        <v>1712</v>
      </c>
      <c r="J715" t="b">
        <v>1</v>
      </c>
    </row>
    <row r="716" spans="1:110" x14ac:dyDescent="0.25">
      <c r="A716" t="s">
        <v>1714</v>
      </c>
      <c r="B716" t="s">
        <v>1715</v>
      </c>
      <c r="C716" t="s">
        <v>33</v>
      </c>
      <c r="D716" t="b">
        <v>1</v>
      </c>
      <c r="H716" t="s">
        <v>2267</v>
      </c>
      <c r="I716" t="s">
        <v>1714</v>
      </c>
      <c r="J716" t="b">
        <v>1</v>
      </c>
    </row>
    <row r="717" spans="1:110" x14ac:dyDescent="0.25">
      <c r="A717" t="s">
        <v>1716</v>
      </c>
      <c r="B717" t="s">
        <v>1717</v>
      </c>
      <c r="C717" t="s">
        <v>33</v>
      </c>
      <c r="D717" t="b">
        <v>1</v>
      </c>
      <c r="H717" t="s">
        <v>2898</v>
      </c>
      <c r="I717" t="s">
        <v>1716</v>
      </c>
      <c r="J717" t="b">
        <v>1</v>
      </c>
    </row>
    <row r="718" spans="1:110" x14ac:dyDescent="0.25">
      <c r="A718" t="s">
        <v>1718</v>
      </c>
      <c r="B718" t="s">
        <v>1719</v>
      </c>
      <c r="C718" t="s">
        <v>37</v>
      </c>
      <c r="D718" t="b">
        <v>1</v>
      </c>
      <c r="H718" t="s">
        <v>2277</v>
      </c>
      <c r="I718" t="s">
        <v>1718</v>
      </c>
      <c r="J718" t="b">
        <v>1</v>
      </c>
    </row>
    <row r="719" spans="1:110" x14ac:dyDescent="0.25">
      <c r="A719" t="s">
        <v>1720</v>
      </c>
      <c r="B719" t="s">
        <v>1721</v>
      </c>
      <c r="C719" t="s">
        <v>33</v>
      </c>
      <c r="D719" t="b">
        <v>1</v>
      </c>
      <c r="H719" t="s">
        <v>2546</v>
      </c>
      <c r="I719" t="s">
        <v>1720</v>
      </c>
      <c r="J719" t="b">
        <v>1</v>
      </c>
      <c r="DF719" s="1"/>
    </row>
    <row r="720" spans="1:110" x14ac:dyDescent="0.25">
      <c r="A720" t="s">
        <v>1722</v>
      </c>
      <c r="B720" t="s">
        <v>1723</v>
      </c>
      <c r="C720" t="s">
        <v>33</v>
      </c>
      <c r="D720" t="b">
        <v>1</v>
      </c>
      <c r="H720" t="s">
        <v>2546</v>
      </c>
      <c r="I720" t="s">
        <v>1722</v>
      </c>
      <c r="J720" t="b">
        <v>1</v>
      </c>
    </row>
    <row r="721" spans="1:110" x14ac:dyDescent="0.25">
      <c r="A721" t="s">
        <v>1724</v>
      </c>
      <c r="B721" t="s">
        <v>1725</v>
      </c>
      <c r="C721" t="s">
        <v>33</v>
      </c>
      <c r="D721" t="b">
        <v>1</v>
      </c>
      <c r="H721" t="s">
        <v>2896</v>
      </c>
      <c r="I721" t="s">
        <v>1724</v>
      </c>
      <c r="J721" t="b">
        <v>1</v>
      </c>
    </row>
    <row r="722" spans="1:110" x14ac:dyDescent="0.25">
      <c r="A722" t="s">
        <v>1726</v>
      </c>
      <c r="B722" t="s">
        <v>1727</v>
      </c>
      <c r="C722" t="s">
        <v>33</v>
      </c>
      <c r="D722" t="b">
        <v>1</v>
      </c>
      <c r="H722" t="s">
        <v>2267</v>
      </c>
      <c r="I722" t="s">
        <v>1726</v>
      </c>
      <c r="J722" t="b">
        <v>1</v>
      </c>
    </row>
    <row r="723" spans="1:110" x14ac:dyDescent="0.25">
      <c r="A723" t="s">
        <v>1728</v>
      </c>
      <c r="B723" t="s">
        <v>1729</v>
      </c>
      <c r="C723" t="s">
        <v>37</v>
      </c>
      <c r="D723" t="b">
        <v>1</v>
      </c>
      <c r="H723" t="s">
        <v>2277</v>
      </c>
      <c r="I723" t="s">
        <v>1728</v>
      </c>
      <c r="J723" t="b">
        <v>1</v>
      </c>
    </row>
    <row r="724" spans="1:110" x14ac:dyDescent="0.25">
      <c r="A724" t="s">
        <v>1730</v>
      </c>
      <c r="B724" t="s">
        <v>1731</v>
      </c>
      <c r="C724" t="s">
        <v>37</v>
      </c>
      <c r="D724" t="b">
        <v>1</v>
      </c>
      <c r="H724" t="s">
        <v>2277</v>
      </c>
      <c r="I724" t="s">
        <v>1730</v>
      </c>
      <c r="J724" t="b">
        <v>1</v>
      </c>
    </row>
    <row r="725" spans="1:110" x14ac:dyDescent="0.25">
      <c r="A725" t="s">
        <v>1732</v>
      </c>
      <c r="B725" t="s">
        <v>1733</v>
      </c>
      <c r="C725" t="s">
        <v>33</v>
      </c>
      <c r="D725" t="b">
        <v>1</v>
      </c>
      <c r="H725" t="s">
        <v>2673</v>
      </c>
      <c r="I725" t="s">
        <v>1732</v>
      </c>
      <c r="J725" t="b">
        <v>1</v>
      </c>
      <c r="DC725" s="1"/>
    </row>
    <row r="726" spans="1:110" x14ac:dyDescent="0.25">
      <c r="A726" t="s">
        <v>1734</v>
      </c>
      <c r="B726" t="s">
        <v>1735</v>
      </c>
      <c r="C726" t="s">
        <v>33</v>
      </c>
      <c r="D726" t="b">
        <v>1</v>
      </c>
      <c r="H726" t="s">
        <v>2673</v>
      </c>
      <c r="I726" t="s">
        <v>1734</v>
      </c>
      <c r="J726" t="b">
        <v>1</v>
      </c>
    </row>
    <row r="727" spans="1:110" x14ac:dyDescent="0.25">
      <c r="A727" t="s">
        <v>1736</v>
      </c>
      <c r="B727" t="s">
        <v>1737</v>
      </c>
      <c r="C727" t="s">
        <v>37</v>
      </c>
      <c r="D727" t="b">
        <v>1</v>
      </c>
      <c r="H727" t="s">
        <v>2277</v>
      </c>
      <c r="I727" t="s">
        <v>1736</v>
      </c>
      <c r="J727" t="b">
        <v>1</v>
      </c>
    </row>
    <row r="728" spans="1:110" x14ac:dyDescent="0.25">
      <c r="A728" t="s">
        <v>1738</v>
      </c>
      <c r="B728" t="s">
        <v>1739</v>
      </c>
      <c r="C728" t="s">
        <v>37</v>
      </c>
      <c r="D728" t="b">
        <v>1</v>
      </c>
      <c r="H728" t="s">
        <v>2277</v>
      </c>
      <c r="I728" t="s">
        <v>1738</v>
      </c>
      <c r="J728" t="b">
        <v>1</v>
      </c>
    </row>
    <row r="729" spans="1:110" x14ac:dyDescent="0.25">
      <c r="A729" t="s">
        <v>1740</v>
      </c>
      <c r="B729" t="s">
        <v>1741</v>
      </c>
      <c r="C729" t="s">
        <v>33</v>
      </c>
      <c r="D729" t="b">
        <v>1</v>
      </c>
      <c r="H729" t="s">
        <v>2469</v>
      </c>
      <c r="I729" t="s">
        <v>1740</v>
      </c>
      <c r="J729" t="b">
        <v>1</v>
      </c>
    </row>
    <row r="730" spans="1:110" x14ac:dyDescent="0.25">
      <c r="A730" t="s">
        <v>1742</v>
      </c>
      <c r="B730" t="s">
        <v>1743</v>
      </c>
      <c r="C730" t="s">
        <v>33</v>
      </c>
      <c r="D730" t="b">
        <v>1</v>
      </c>
      <c r="H730" t="s">
        <v>2626</v>
      </c>
      <c r="I730" t="s">
        <v>1742</v>
      </c>
      <c r="J730" t="b">
        <v>1</v>
      </c>
      <c r="DF730" s="1"/>
    </row>
    <row r="731" spans="1:110" x14ac:dyDescent="0.25">
      <c r="A731" t="s">
        <v>1744</v>
      </c>
      <c r="B731" t="s">
        <v>1745</v>
      </c>
      <c r="C731" t="s">
        <v>33</v>
      </c>
      <c r="D731" t="b">
        <v>1</v>
      </c>
      <c r="H731" t="s">
        <v>2277</v>
      </c>
      <c r="I731" t="s">
        <v>1744</v>
      </c>
      <c r="J731" t="b">
        <v>1</v>
      </c>
    </row>
    <row r="732" spans="1:110" x14ac:dyDescent="0.25">
      <c r="A732" t="s">
        <v>1746</v>
      </c>
      <c r="B732" t="s">
        <v>1747</v>
      </c>
      <c r="C732" t="s">
        <v>33</v>
      </c>
      <c r="D732" t="b">
        <v>1</v>
      </c>
      <c r="H732" t="s">
        <v>2277</v>
      </c>
      <c r="I732" t="s">
        <v>1746</v>
      </c>
      <c r="J732" t="b">
        <v>1</v>
      </c>
    </row>
    <row r="733" spans="1:110" x14ac:dyDescent="0.25">
      <c r="A733" t="s">
        <v>1748</v>
      </c>
      <c r="B733" t="s">
        <v>1749</v>
      </c>
      <c r="C733" t="s">
        <v>33</v>
      </c>
      <c r="D733" t="b">
        <v>1</v>
      </c>
      <c r="H733" t="s">
        <v>2277</v>
      </c>
      <c r="I733" t="s">
        <v>1748</v>
      </c>
      <c r="J733" t="b">
        <v>1</v>
      </c>
    </row>
    <row r="734" spans="1:110" x14ac:dyDescent="0.25">
      <c r="A734" t="s">
        <v>1750</v>
      </c>
      <c r="B734" t="s">
        <v>1751</v>
      </c>
      <c r="C734" t="s">
        <v>33</v>
      </c>
      <c r="D734" t="b">
        <v>1</v>
      </c>
      <c r="H734" t="s">
        <v>2277</v>
      </c>
      <c r="I734" t="s">
        <v>1750</v>
      </c>
      <c r="J734" t="b">
        <v>1</v>
      </c>
    </row>
    <row r="735" spans="1:110" x14ac:dyDescent="0.25">
      <c r="A735" t="s">
        <v>1752</v>
      </c>
      <c r="B735" t="s">
        <v>1753</v>
      </c>
      <c r="C735" t="s">
        <v>33</v>
      </c>
      <c r="D735" t="b">
        <v>1</v>
      </c>
      <c r="H735" t="s">
        <v>2899</v>
      </c>
      <c r="I735" t="s">
        <v>1752</v>
      </c>
      <c r="J735" t="b">
        <v>1</v>
      </c>
    </row>
    <row r="736" spans="1:110" x14ac:dyDescent="0.25">
      <c r="A736" t="s">
        <v>1754</v>
      </c>
      <c r="B736" t="s">
        <v>1755</v>
      </c>
      <c r="C736" t="s">
        <v>1756</v>
      </c>
      <c r="D736" t="b">
        <v>1</v>
      </c>
      <c r="H736" t="s">
        <v>2899</v>
      </c>
      <c r="I736" t="s">
        <v>1754</v>
      </c>
      <c r="J736" t="b">
        <v>1</v>
      </c>
    </row>
    <row r="737" spans="1:10" x14ac:dyDescent="0.25">
      <c r="A737" t="s">
        <v>1757</v>
      </c>
      <c r="B737" t="s">
        <v>1758</v>
      </c>
      <c r="C737" t="s">
        <v>33</v>
      </c>
      <c r="D737" t="b">
        <v>1</v>
      </c>
      <c r="H737" t="s">
        <v>2280</v>
      </c>
      <c r="I737" t="s">
        <v>1757</v>
      </c>
      <c r="J737" t="b">
        <v>1</v>
      </c>
    </row>
    <row r="738" spans="1:10" x14ac:dyDescent="0.25">
      <c r="A738" t="s">
        <v>1759</v>
      </c>
      <c r="B738" t="s">
        <v>1760</v>
      </c>
      <c r="C738" t="s">
        <v>33</v>
      </c>
      <c r="D738" t="b">
        <v>1</v>
      </c>
      <c r="H738" t="s">
        <v>2899</v>
      </c>
      <c r="I738" t="s">
        <v>1759</v>
      </c>
      <c r="J738" t="b">
        <v>1</v>
      </c>
    </row>
    <row r="739" spans="1:10" x14ac:dyDescent="0.25">
      <c r="A739" t="s">
        <v>1761</v>
      </c>
      <c r="B739" t="s">
        <v>1762</v>
      </c>
      <c r="C739" t="s">
        <v>33</v>
      </c>
      <c r="D739" t="b">
        <v>1</v>
      </c>
      <c r="H739" t="s">
        <v>2546</v>
      </c>
      <c r="I739" t="s">
        <v>1761</v>
      </c>
      <c r="J739" t="b">
        <v>1</v>
      </c>
    </row>
    <row r="740" spans="1:10" x14ac:dyDescent="0.25">
      <c r="A740" t="s">
        <v>1763</v>
      </c>
      <c r="B740" t="s">
        <v>1764</v>
      </c>
      <c r="C740" t="s">
        <v>1756</v>
      </c>
      <c r="D740" t="b">
        <v>1</v>
      </c>
      <c r="H740" t="s">
        <v>2900</v>
      </c>
      <c r="I740" t="s">
        <v>1763</v>
      </c>
      <c r="J740" t="b">
        <v>1</v>
      </c>
    </row>
    <row r="741" spans="1:10" x14ac:dyDescent="0.25">
      <c r="A741" t="s">
        <v>1765</v>
      </c>
      <c r="B741" t="s">
        <v>1766</v>
      </c>
      <c r="C741" t="s">
        <v>1756</v>
      </c>
      <c r="D741" t="b">
        <v>1</v>
      </c>
      <c r="H741" t="s">
        <v>2469</v>
      </c>
      <c r="I741" t="s">
        <v>1765</v>
      </c>
      <c r="J741" t="b">
        <v>1</v>
      </c>
    </row>
    <row r="742" spans="1:10" x14ac:dyDescent="0.25">
      <c r="A742" t="s">
        <v>1767</v>
      </c>
      <c r="B742" t="s">
        <v>1768</v>
      </c>
      <c r="C742" t="s">
        <v>37</v>
      </c>
      <c r="D742" t="b">
        <v>1</v>
      </c>
      <c r="H742" t="s">
        <v>2277</v>
      </c>
      <c r="I742" t="s">
        <v>1767</v>
      </c>
      <c r="J742" t="b">
        <v>1</v>
      </c>
    </row>
    <row r="743" spans="1:10" x14ac:dyDescent="0.25">
      <c r="A743" t="s">
        <v>1769</v>
      </c>
      <c r="B743" t="s">
        <v>1770</v>
      </c>
      <c r="C743" t="s">
        <v>37</v>
      </c>
      <c r="D743" t="b">
        <v>1</v>
      </c>
      <c r="H743" t="s">
        <v>2277</v>
      </c>
      <c r="I743" t="s">
        <v>1769</v>
      </c>
      <c r="J743" t="b">
        <v>1</v>
      </c>
    </row>
    <row r="744" spans="1:10" x14ac:dyDescent="0.25">
      <c r="A744" t="s">
        <v>1771</v>
      </c>
      <c r="B744" t="s">
        <v>1772</v>
      </c>
      <c r="C744" t="s">
        <v>37</v>
      </c>
      <c r="D744" t="b">
        <v>1</v>
      </c>
      <c r="H744" t="s">
        <v>2277</v>
      </c>
      <c r="I744" t="s">
        <v>1771</v>
      </c>
      <c r="J744" t="b">
        <v>1</v>
      </c>
    </row>
    <row r="745" spans="1:10" x14ac:dyDescent="0.25">
      <c r="A745" t="s">
        <v>1773</v>
      </c>
      <c r="B745" t="s">
        <v>1774</v>
      </c>
      <c r="C745" t="s">
        <v>33</v>
      </c>
      <c r="D745" t="b">
        <v>1</v>
      </c>
      <c r="H745" t="s">
        <v>2277</v>
      </c>
      <c r="I745" t="s">
        <v>1773</v>
      </c>
      <c r="J745" t="b">
        <v>1</v>
      </c>
    </row>
    <row r="746" spans="1:10" x14ac:dyDescent="0.25">
      <c r="A746" t="s">
        <v>1775</v>
      </c>
      <c r="B746" t="s">
        <v>1776</v>
      </c>
      <c r="C746" t="s">
        <v>1756</v>
      </c>
      <c r="D746" t="b">
        <v>1</v>
      </c>
      <c r="H746" t="s">
        <v>2277</v>
      </c>
      <c r="I746" t="s">
        <v>1775</v>
      </c>
      <c r="J746" t="b">
        <v>1</v>
      </c>
    </row>
    <row r="747" spans="1:10" x14ac:dyDescent="0.25">
      <c r="A747" t="s">
        <v>1777</v>
      </c>
      <c r="B747" t="s">
        <v>1778</v>
      </c>
      <c r="C747" t="s">
        <v>1756</v>
      </c>
      <c r="D747" t="b">
        <v>1</v>
      </c>
      <c r="H747" t="s">
        <v>2277</v>
      </c>
      <c r="I747" t="s">
        <v>1777</v>
      </c>
      <c r="J747" t="b">
        <v>1</v>
      </c>
    </row>
    <row r="748" spans="1:10" x14ac:dyDescent="0.25">
      <c r="A748" t="s">
        <v>1779</v>
      </c>
      <c r="B748" t="s">
        <v>1780</v>
      </c>
      <c r="C748" t="s">
        <v>33</v>
      </c>
      <c r="D748" t="b">
        <v>1</v>
      </c>
      <c r="H748" t="s">
        <v>2277</v>
      </c>
      <c r="I748" t="s">
        <v>1779</v>
      </c>
      <c r="J748" t="b">
        <v>1</v>
      </c>
    </row>
    <row r="749" spans="1:10" x14ac:dyDescent="0.25">
      <c r="A749" t="s">
        <v>1781</v>
      </c>
      <c r="B749" t="s">
        <v>1782</v>
      </c>
      <c r="C749" t="s">
        <v>33</v>
      </c>
      <c r="D749" t="b">
        <v>1</v>
      </c>
      <c r="H749" t="s">
        <v>2900</v>
      </c>
      <c r="I749" t="s">
        <v>1781</v>
      </c>
      <c r="J749" t="b">
        <v>1</v>
      </c>
    </row>
    <row r="750" spans="1:10" x14ac:dyDescent="0.25">
      <c r="A750" t="s">
        <v>1783</v>
      </c>
      <c r="B750" t="s">
        <v>1784</v>
      </c>
      <c r="C750" t="s">
        <v>33</v>
      </c>
      <c r="D750" t="b">
        <v>1</v>
      </c>
      <c r="H750" t="s">
        <v>2277</v>
      </c>
      <c r="I750" t="s">
        <v>1783</v>
      </c>
      <c r="J750" t="b">
        <v>1</v>
      </c>
    </row>
    <row r="751" spans="1:10" x14ac:dyDescent="0.25">
      <c r="A751" t="s">
        <v>1785</v>
      </c>
      <c r="B751" t="s">
        <v>1786</v>
      </c>
      <c r="C751" t="s">
        <v>33</v>
      </c>
      <c r="D751" t="b">
        <v>1</v>
      </c>
      <c r="H751" t="s">
        <v>2900</v>
      </c>
      <c r="I751" t="s">
        <v>1785</v>
      </c>
      <c r="J751" t="b">
        <v>1</v>
      </c>
    </row>
    <row r="752" spans="1:10" x14ac:dyDescent="0.25">
      <c r="A752" t="s">
        <v>1787</v>
      </c>
      <c r="B752" t="s">
        <v>1788</v>
      </c>
      <c r="C752" t="s">
        <v>33</v>
      </c>
      <c r="D752" t="b">
        <v>1</v>
      </c>
      <c r="H752" t="s">
        <v>2900</v>
      </c>
      <c r="I752" t="s">
        <v>1787</v>
      </c>
      <c r="J752" t="b">
        <v>1</v>
      </c>
    </row>
    <row r="753" spans="1:10" x14ac:dyDescent="0.25">
      <c r="A753" t="s">
        <v>1789</v>
      </c>
      <c r="B753" t="s">
        <v>1790</v>
      </c>
      <c r="C753" t="s">
        <v>33</v>
      </c>
      <c r="D753" t="b">
        <v>1</v>
      </c>
      <c r="H753" t="s">
        <v>2277</v>
      </c>
      <c r="I753" t="s">
        <v>1789</v>
      </c>
      <c r="J753" t="b">
        <v>1</v>
      </c>
    </row>
    <row r="754" spans="1:10" x14ac:dyDescent="0.25">
      <c r="A754" t="s">
        <v>1791</v>
      </c>
      <c r="B754" t="s">
        <v>1792</v>
      </c>
      <c r="C754" t="s">
        <v>33</v>
      </c>
      <c r="D754" t="b">
        <v>1</v>
      </c>
      <c r="H754" t="s">
        <v>2900</v>
      </c>
      <c r="I754" t="s">
        <v>1791</v>
      </c>
      <c r="J754" t="b">
        <v>1</v>
      </c>
    </row>
    <row r="755" spans="1:10" x14ac:dyDescent="0.25">
      <c r="A755" t="s">
        <v>1793</v>
      </c>
      <c r="B755" t="s">
        <v>1794</v>
      </c>
      <c r="C755" t="s">
        <v>33</v>
      </c>
      <c r="D755" t="b">
        <v>1</v>
      </c>
      <c r="H755" t="s">
        <v>2277</v>
      </c>
      <c r="I755" t="s">
        <v>1793</v>
      </c>
      <c r="J755" t="b">
        <v>1</v>
      </c>
    </row>
    <row r="756" spans="1:10" x14ac:dyDescent="0.25">
      <c r="A756" t="s">
        <v>1795</v>
      </c>
      <c r="B756" t="s">
        <v>1796</v>
      </c>
      <c r="C756" t="s">
        <v>33</v>
      </c>
      <c r="D756" t="b">
        <v>1</v>
      </c>
      <c r="H756" t="s">
        <v>2277</v>
      </c>
      <c r="I756" t="s">
        <v>1795</v>
      </c>
      <c r="J756" t="b">
        <v>1</v>
      </c>
    </row>
    <row r="757" spans="1:10" x14ac:dyDescent="0.25">
      <c r="A757" t="s">
        <v>1797</v>
      </c>
      <c r="B757" t="s">
        <v>1798</v>
      </c>
      <c r="C757" t="s">
        <v>37</v>
      </c>
      <c r="D757" t="b">
        <v>1</v>
      </c>
      <c r="H757" t="s">
        <v>2277</v>
      </c>
      <c r="I757" t="s">
        <v>1797</v>
      </c>
      <c r="J757" t="b">
        <v>1</v>
      </c>
    </row>
    <row r="758" spans="1:10" x14ac:dyDescent="0.25">
      <c r="A758" t="s">
        <v>1799</v>
      </c>
      <c r="B758" t="s">
        <v>1800</v>
      </c>
      <c r="C758" t="s">
        <v>37</v>
      </c>
      <c r="D758" t="b">
        <v>1</v>
      </c>
      <c r="H758" t="s">
        <v>2277</v>
      </c>
      <c r="I758" t="s">
        <v>1799</v>
      </c>
      <c r="J758" t="b">
        <v>1</v>
      </c>
    </row>
    <row r="759" spans="1:10" x14ac:dyDescent="0.25">
      <c r="A759" t="s">
        <v>1801</v>
      </c>
      <c r="B759" t="s">
        <v>1802</v>
      </c>
      <c r="C759" t="s">
        <v>33</v>
      </c>
      <c r="D759" t="b">
        <v>1</v>
      </c>
      <c r="H759" t="s">
        <v>2469</v>
      </c>
      <c r="I759" t="s">
        <v>1801</v>
      </c>
      <c r="J759" t="b">
        <v>1</v>
      </c>
    </row>
    <row r="760" spans="1:10" x14ac:dyDescent="0.25">
      <c r="A760" t="s">
        <v>1803</v>
      </c>
      <c r="B760" t="s">
        <v>1804</v>
      </c>
      <c r="C760" t="s">
        <v>37</v>
      </c>
      <c r="D760" t="b">
        <v>1</v>
      </c>
      <c r="H760" t="s">
        <v>2277</v>
      </c>
      <c r="I760" t="s">
        <v>1803</v>
      </c>
      <c r="J760" t="b">
        <v>1</v>
      </c>
    </row>
    <row r="761" spans="1:10" x14ac:dyDescent="0.25">
      <c r="A761" t="s">
        <v>1805</v>
      </c>
      <c r="B761" t="s">
        <v>1806</v>
      </c>
      <c r="C761" t="s">
        <v>1756</v>
      </c>
      <c r="D761" t="b">
        <v>1</v>
      </c>
      <c r="H761" t="s">
        <v>2277</v>
      </c>
      <c r="I761" t="s">
        <v>1805</v>
      </c>
      <c r="J761" t="b">
        <v>1</v>
      </c>
    </row>
    <row r="762" spans="1:10" x14ac:dyDescent="0.25">
      <c r="A762" t="s">
        <v>1807</v>
      </c>
      <c r="B762" t="s">
        <v>1808</v>
      </c>
      <c r="C762" t="s">
        <v>50</v>
      </c>
      <c r="D762" t="b">
        <v>1</v>
      </c>
      <c r="H762" t="s">
        <v>2902</v>
      </c>
      <c r="I762" t="s">
        <v>1348</v>
      </c>
      <c r="J762" t="b">
        <v>0</v>
      </c>
    </row>
    <row r="763" spans="1:10" x14ac:dyDescent="0.25">
      <c r="A763" t="s">
        <v>1809</v>
      </c>
      <c r="B763" t="s">
        <v>1810</v>
      </c>
      <c r="C763" t="s">
        <v>33</v>
      </c>
      <c r="D763" t="b">
        <v>1</v>
      </c>
      <c r="H763" t="s">
        <v>2277</v>
      </c>
      <c r="I763" t="s">
        <v>1807</v>
      </c>
      <c r="J763" t="b">
        <v>1</v>
      </c>
    </row>
    <row r="764" spans="1:10" x14ac:dyDescent="0.25">
      <c r="A764" t="s">
        <v>1811</v>
      </c>
      <c r="B764" t="s">
        <v>1812</v>
      </c>
      <c r="C764" t="s">
        <v>33</v>
      </c>
      <c r="D764" t="b">
        <v>1</v>
      </c>
      <c r="H764" t="s">
        <v>2469</v>
      </c>
      <c r="I764" t="s">
        <v>1809</v>
      </c>
      <c r="J764" t="b">
        <v>1</v>
      </c>
    </row>
    <row r="765" spans="1:10" x14ac:dyDescent="0.25">
      <c r="A765" t="s">
        <v>1813</v>
      </c>
      <c r="B765" t="s">
        <v>1814</v>
      </c>
      <c r="C765" t="s">
        <v>37</v>
      </c>
      <c r="D765" t="b">
        <v>1</v>
      </c>
      <c r="H765" t="s">
        <v>2469</v>
      </c>
      <c r="I765" t="s">
        <v>1811</v>
      </c>
      <c r="J765" t="b">
        <v>1</v>
      </c>
    </row>
    <row r="766" spans="1:10" x14ac:dyDescent="0.25">
      <c r="A766" t="s">
        <v>1815</v>
      </c>
      <c r="B766" t="s">
        <v>1816</v>
      </c>
      <c r="C766" t="s">
        <v>33</v>
      </c>
      <c r="D766" t="b">
        <v>1</v>
      </c>
      <c r="H766" t="s">
        <v>2469</v>
      </c>
      <c r="I766" t="s">
        <v>1813</v>
      </c>
      <c r="J766" t="b">
        <v>1</v>
      </c>
    </row>
    <row r="767" spans="1:10" x14ac:dyDescent="0.25">
      <c r="A767" t="s">
        <v>1817</v>
      </c>
      <c r="B767" t="s">
        <v>1818</v>
      </c>
      <c r="C767" t="s">
        <v>33</v>
      </c>
      <c r="D767" t="b">
        <v>1</v>
      </c>
      <c r="H767" t="s">
        <v>2469</v>
      </c>
      <c r="I767" t="s">
        <v>1815</v>
      </c>
      <c r="J767" t="b">
        <v>1</v>
      </c>
    </row>
    <row r="768" spans="1:10" x14ac:dyDescent="0.25">
      <c r="A768" t="s">
        <v>1819</v>
      </c>
      <c r="B768" t="s">
        <v>1820</v>
      </c>
      <c r="C768" t="s">
        <v>33</v>
      </c>
      <c r="D768" t="b">
        <v>1</v>
      </c>
      <c r="H768" t="s">
        <v>2469</v>
      </c>
      <c r="I768" t="s">
        <v>1817</v>
      </c>
      <c r="J768" t="b">
        <v>1</v>
      </c>
    </row>
    <row r="769" spans="1:10" x14ac:dyDescent="0.25">
      <c r="A769" t="s">
        <v>1821</v>
      </c>
      <c r="B769" t="s">
        <v>1822</v>
      </c>
      <c r="C769" t="s">
        <v>99</v>
      </c>
      <c r="D769" t="b">
        <v>1</v>
      </c>
      <c r="H769" t="s">
        <v>2849</v>
      </c>
      <c r="I769" t="s">
        <v>1819</v>
      </c>
      <c r="J769" t="b">
        <v>1</v>
      </c>
    </row>
    <row r="770" spans="1:10" x14ac:dyDescent="0.25">
      <c r="A770" t="s">
        <v>1823</v>
      </c>
      <c r="B770" t="s">
        <v>1824</v>
      </c>
      <c r="C770" t="s">
        <v>33</v>
      </c>
      <c r="D770" t="b">
        <v>1</v>
      </c>
      <c r="H770" t="s">
        <v>2277</v>
      </c>
      <c r="I770" t="s">
        <v>1821</v>
      </c>
      <c r="J770" t="b">
        <v>1</v>
      </c>
    </row>
    <row r="771" spans="1:10" x14ac:dyDescent="0.25">
      <c r="A771" t="s">
        <v>1825</v>
      </c>
      <c r="B771" t="s">
        <v>1826</v>
      </c>
      <c r="C771" t="s">
        <v>37</v>
      </c>
      <c r="D771" t="b">
        <v>1</v>
      </c>
      <c r="H771" t="s">
        <v>2277</v>
      </c>
      <c r="I771" t="s">
        <v>1823</v>
      </c>
      <c r="J771" t="b">
        <v>1</v>
      </c>
    </row>
    <row r="772" spans="1:10" x14ac:dyDescent="0.25">
      <c r="A772" t="s">
        <v>1827</v>
      </c>
      <c r="B772" t="s">
        <v>1828</v>
      </c>
      <c r="C772" t="s">
        <v>37</v>
      </c>
      <c r="D772" t="b">
        <v>1</v>
      </c>
      <c r="H772" t="s">
        <v>2277</v>
      </c>
      <c r="I772" t="s">
        <v>1825</v>
      </c>
      <c r="J772" t="b">
        <v>1</v>
      </c>
    </row>
    <row r="773" spans="1:10" x14ac:dyDescent="0.25">
      <c r="A773" t="s">
        <v>1829</v>
      </c>
      <c r="B773" t="s">
        <v>1830</v>
      </c>
      <c r="C773" t="s">
        <v>37</v>
      </c>
      <c r="D773" t="b">
        <v>1</v>
      </c>
      <c r="H773" t="s">
        <v>2277</v>
      </c>
      <c r="I773" t="s">
        <v>1827</v>
      </c>
      <c r="J773" t="b">
        <v>1</v>
      </c>
    </row>
    <row r="774" spans="1:10" x14ac:dyDescent="0.25">
      <c r="A774" t="s">
        <v>1831</v>
      </c>
      <c r="B774" t="s">
        <v>1832</v>
      </c>
      <c r="C774" t="s">
        <v>37</v>
      </c>
      <c r="D774" t="b">
        <v>1</v>
      </c>
      <c r="H774" t="s">
        <v>2469</v>
      </c>
      <c r="I774" t="s">
        <v>1829</v>
      </c>
      <c r="J774" t="b">
        <v>1</v>
      </c>
    </row>
    <row r="775" spans="1:10" x14ac:dyDescent="0.25">
      <c r="A775" t="s">
        <v>1833</v>
      </c>
      <c r="B775" t="s">
        <v>1834</v>
      </c>
      <c r="C775" t="s">
        <v>33</v>
      </c>
      <c r="D775" t="b">
        <v>1</v>
      </c>
      <c r="H775" t="s">
        <v>2469</v>
      </c>
      <c r="I775" t="s">
        <v>1831</v>
      </c>
      <c r="J775" t="b">
        <v>1</v>
      </c>
    </row>
    <row r="776" spans="1:10" x14ac:dyDescent="0.25">
      <c r="A776" t="s">
        <v>1835</v>
      </c>
      <c r="B776" t="s">
        <v>1836</v>
      </c>
      <c r="C776" t="s">
        <v>33</v>
      </c>
      <c r="D776" t="b">
        <v>1</v>
      </c>
      <c r="H776" t="s">
        <v>2469</v>
      </c>
      <c r="I776" t="s">
        <v>1833</v>
      </c>
      <c r="J776" t="b">
        <v>1</v>
      </c>
    </row>
    <row r="777" spans="1:10" x14ac:dyDescent="0.25">
      <c r="A777" t="s">
        <v>1837</v>
      </c>
      <c r="B777" t="s">
        <v>1838</v>
      </c>
      <c r="C777" t="s">
        <v>33</v>
      </c>
      <c r="D777" t="b">
        <v>1</v>
      </c>
      <c r="H777" t="s">
        <v>2847</v>
      </c>
      <c r="I777" t="s">
        <v>1835</v>
      </c>
      <c r="J777" t="b">
        <v>1</v>
      </c>
    </row>
    <row r="778" spans="1:10" x14ac:dyDescent="0.25">
      <c r="A778" t="s">
        <v>1839</v>
      </c>
      <c r="B778" t="s">
        <v>1840</v>
      </c>
      <c r="C778" t="s">
        <v>33</v>
      </c>
      <c r="D778" t="b">
        <v>1</v>
      </c>
      <c r="H778" t="s">
        <v>2546</v>
      </c>
      <c r="I778" t="s">
        <v>1837</v>
      </c>
      <c r="J778" t="b">
        <v>1</v>
      </c>
    </row>
    <row r="779" spans="1:10" x14ac:dyDescent="0.25">
      <c r="A779" t="s">
        <v>1841</v>
      </c>
      <c r="B779" t="s">
        <v>1842</v>
      </c>
      <c r="C779" t="s">
        <v>33</v>
      </c>
      <c r="D779" t="b">
        <v>1</v>
      </c>
      <c r="H779" t="s">
        <v>2546</v>
      </c>
      <c r="I779" t="s">
        <v>1839</v>
      </c>
      <c r="J779" t="b">
        <v>1</v>
      </c>
    </row>
    <row r="780" spans="1:10" x14ac:dyDescent="0.25">
      <c r="A780" t="s">
        <v>1843</v>
      </c>
      <c r="B780" t="s">
        <v>1844</v>
      </c>
      <c r="C780" t="s">
        <v>33</v>
      </c>
      <c r="D780" t="b">
        <v>1</v>
      </c>
      <c r="H780" t="s">
        <v>2277</v>
      </c>
      <c r="I780" t="s">
        <v>1841</v>
      </c>
      <c r="J780" t="b">
        <v>1</v>
      </c>
    </row>
    <row r="781" spans="1:10" x14ac:dyDescent="0.25">
      <c r="A781" t="s">
        <v>1845</v>
      </c>
      <c r="B781" t="s">
        <v>1846</v>
      </c>
      <c r="C781" t="s">
        <v>33</v>
      </c>
      <c r="D781" t="b">
        <v>1</v>
      </c>
      <c r="H781" t="s">
        <v>2277</v>
      </c>
      <c r="I781" t="s">
        <v>1843</v>
      </c>
      <c r="J781" t="b">
        <v>1</v>
      </c>
    </row>
    <row r="782" spans="1:10" x14ac:dyDescent="0.25">
      <c r="A782" t="s">
        <v>1847</v>
      </c>
      <c r="B782" t="s">
        <v>1848</v>
      </c>
      <c r="C782" t="s">
        <v>33</v>
      </c>
      <c r="D782" t="b">
        <v>1</v>
      </c>
      <c r="H782" t="s">
        <v>2469</v>
      </c>
      <c r="I782" t="s">
        <v>1845</v>
      </c>
      <c r="J782" t="b">
        <v>1</v>
      </c>
    </row>
    <row r="783" spans="1:10" x14ac:dyDescent="0.25">
      <c r="A783" t="s">
        <v>1849</v>
      </c>
      <c r="B783" t="s">
        <v>1850</v>
      </c>
      <c r="C783" t="s">
        <v>33</v>
      </c>
      <c r="D783" t="b">
        <v>1</v>
      </c>
      <c r="H783" t="s">
        <v>2906</v>
      </c>
      <c r="I783" t="s">
        <v>1847</v>
      </c>
      <c r="J783" t="b">
        <v>1</v>
      </c>
    </row>
    <row r="784" spans="1:10" x14ac:dyDescent="0.25">
      <c r="A784" t="s">
        <v>1851</v>
      </c>
      <c r="B784" t="s">
        <v>1852</v>
      </c>
      <c r="C784" t="s">
        <v>33</v>
      </c>
      <c r="D784" t="b">
        <v>1</v>
      </c>
      <c r="H784" t="s">
        <v>2906</v>
      </c>
      <c r="I784" t="s">
        <v>1849</v>
      </c>
      <c r="J784" t="b">
        <v>1</v>
      </c>
    </row>
    <row r="785" spans="1:10" x14ac:dyDescent="0.25">
      <c r="A785" t="s">
        <v>1853</v>
      </c>
      <c r="B785" t="s">
        <v>1854</v>
      </c>
      <c r="C785" t="s">
        <v>33</v>
      </c>
      <c r="D785" t="b">
        <v>1</v>
      </c>
      <c r="H785" t="s">
        <v>2849</v>
      </c>
      <c r="I785" t="s">
        <v>1851</v>
      </c>
      <c r="J785" t="b">
        <v>1</v>
      </c>
    </row>
    <row r="786" spans="1:10" x14ac:dyDescent="0.25">
      <c r="A786" t="s">
        <v>1855</v>
      </c>
      <c r="B786" t="s">
        <v>1856</v>
      </c>
      <c r="C786" t="s">
        <v>33</v>
      </c>
      <c r="D786" t="b">
        <v>1</v>
      </c>
      <c r="H786" t="s">
        <v>2849</v>
      </c>
      <c r="I786" t="s">
        <v>1853</v>
      </c>
      <c r="J786" t="b">
        <v>1</v>
      </c>
    </row>
    <row r="787" spans="1:10" x14ac:dyDescent="0.25">
      <c r="A787" t="s">
        <v>1857</v>
      </c>
      <c r="B787" t="s">
        <v>1858</v>
      </c>
      <c r="C787" t="s">
        <v>33</v>
      </c>
      <c r="D787" t="b">
        <v>1</v>
      </c>
      <c r="H787" t="s">
        <v>2849</v>
      </c>
      <c r="I787" t="s">
        <v>1855</v>
      </c>
      <c r="J787" t="b">
        <v>1</v>
      </c>
    </row>
    <row r="788" spans="1:10" x14ac:dyDescent="0.25">
      <c r="A788" t="s">
        <v>1859</v>
      </c>
      <c r="B788" t="s">
        <v>1860</v>
      </c>
      <c r="C788" t="s">
        <v>37</v>
      </c>
      <c r="D788" t="b">
        <v>1</v>
      </c>
      <c r="H788" t="s">
        <v>2849</v>
      </c>
      <c r="I788" t="s">
        <v>1857</v>
      </c>
      <c r="J788" t="b">
        <v>1</v>
      </c>
    </row>
    <row r="789" spans="1:10" x14ac:dyDescent="0.25">
      <c r="A789" t="s">
        <v>1861</v>
      </c>
      <c r="B789" t="s">
        <v>1862</v>
      </c>
      <c r="C789" t="s">
        <v>33</v>
      </c>
      <c r="D789" t="b">
        <v>1</v>
      </c>
      <c r="H789" t="s">
        <v>2277</v>
      </c>
      <c r="I789" t="s">
        <v>1859</v>
      </c>
      <c r="J789" t="b">
        <v>1</v>
      </c>
    </row>
    <row r="790" spans="1:10" x14ac:dyDescent="0.25">
      <c r="A790" t="s">
        <v>1863</v>
      </c>
      <c r="B790" t="s">
        <v>1864</v>
      </c>
      <c r="C790" t="s">
        <v>33</v>
      </c>
      <c r="D790" t="b">
        <v>1</v>
      </c>
      <c r="H790" t="s">
        <v>2908</v>
      </c>
      <c r="I790" t="s">
        <v>1861</v>
      </c>
      <c r="J790" t="b">
        <v>1</v>
      </c>
    </row>
    <row r="791" spans="1:10" x14ac:dyDescent="0.25">
      <c r="A791" t="s">
        <v>1865</v>
      </c>
      <c r="B791" t="s">
        <v>1866</v>
      </c>
      <c r="C791" t="s">
        <v>33</v>
      </c>
      <c r="D791" t="b">
        <v>1</v>
      </c>
      <c r="H791" t="s">
        <v>2908</v>
      </c>
      <c r="I791" t="s">
        <v>1863</v>
      </c>
      <c r="J791" t="b">
        <v>1</v>
      </c>
    </row>
    <row r="792" spans="1:10" x14ac:dyDescent="0.25">
      <c r="A792" t="s">
        <v>1867</v>
      </c>
      <c r="B792" t="s">
        <v>1868</v>
      </c>
      <c r="C792" t="s">
        <v>37</v>
      </c>
      <c r="D792" t="b">
        <v>1</v>
      </c>
      <c r="H792" t="s">
        <v>2899</v>
      </c>
      <c r="I792" t="s">
        <v>1865</v>
      </c>
      <c r="J792" t="b">
        <v>1</v>
      </c>
    </row>
    <row r="793" spans="1:10" x14ac:dyDescent="0.25">
      <c r="A793" t="s">
        <v>1869</v>
      </c>
      <c r="B793" t="s">
        <v>1870</v>
      </c>
      <c r="C793" t="s">
        <v>37</v>
      </c>
      <c r="D793" t="b">
        <v>1</v>
      </c>
      <c r="H793" t="s">
        <v>2912</v>
      </c>
      <c r="I793" t="s">
        <v>998</v>
      </c>
      <c r="J793" t="b">
        <v>0</v>
      </c>
    </row>
    <row r="794" spans="1:10" x14ac:dyDescent="0.25">
      <c r="A794" t="s">
        <v>1871</v>
      </c>
      <c r="B794" t="s">
        <v>1872</v>
      </c>
      <c r="C794" t="s">
        <v>37</v>
      </c>
      <c r="D794" t="b">
        <v>1</v>
      </c>
      <c r="H794" t="s">
        <v>2277</v>
      </c>
      <c r="I794" t="s">
        <v>1867</v>
      </c>
      <c r="J794" t="b">
        <v>1</v>
      </c>
    </row>
    <row r="795" spans="1:10" x14ac:dyDescent="0.25">
      <c r="A795" t="s">
        <v>1873</v>
      </c>
      <c r="B795" t="s">
        <v>1874</v>
      </c>
      <c r="C795" t="s">
        <v>37</v>
      </c>
      <c r="D795" t="b">
        <v>1</v>
      </c>
      <c r="H795" t="s">
        <v>2277</v>
      </c>
      <c r="I795" t="s">
        <v>1869</v>
      </c>
      <c r="J795" t="b">
        <v>1</v>
      </c>
    </row>
    <row r="796" spans="1:10" x14ac:dyDescent="0.25">
      <c r="A796" t="s">
        <v>1875</v>
      </c>
      <c r="B796" t="s">
        <v>1876</v>
      </c>
      <c r="C796" t="s">
        <v>33</v>
      </c>
      <c r="D796" t="b">
        <v>1</v>
      </c>
      <c r="H796" t="s">
        <v>2277</v>
      </c>
      <c r="I796" t="s">
        <v>1871</v>
      </c>
      <c r="J796" t="b">
        <v>1</v>
      </c>
    </row>
    <row r="797" spans="1:10" x14ac:dyDescent="0.25">
      <c r="A797" t="s">
        <v>1877</v>
      </c>
      <c r="B797" t="s">
        <v>1878</v>
      </c>
      <c r="C797" t="s">
        <v>37</v>
      </c>
      <c r="D797" t="b">
        <v>1</v>
      </c>
      <c r="H797" t="s">
        <v>2277</v>
      </c>
      <c r="I797" t="s">
        <v>1873</v>
      </c>
      <c r="J797" t="b">
        <v>1</v>
      </c>
    </row>
    <row r="798" spans="1:10" x14ac:dyDescent="0.25">
      <c r="A798" t="s">
        <v>1879</v>
      </c>
      <c r="B798" t="s">
        <v>1880</v>
      </c>
      <c r="C798" t="s">
        <v>37</v>
      </c>
      <c r="D798" t="b">
        <v>1</v>
      </c>
      <c r="H798" t="s">
        <v>2734</v>
      </c>
      <c r="I798" t="s">
        <v>1875</v>
      </c>
      <c r="J798" t="b">
        <v>1</v>
      </c>
    </row>
    <row r="799" spans="1:10" x14ac:dyDescent="0.25">
      <c r="A799" t="s">
        <v>1881</v>
      </c>
      <c r="B799" t="s">
        <v>1882</v>
      </c>
      <c r="C799" t="s">
        <v>33</v>
      </c>
      <c r="D799" t="b">
        <v>1</v>
      </c>
      <c r="H799" t="s">
        <v>2277</v>
      </c>
      <c r="I799" t="s">
        <v>1877</v>
      </c>
      <c r="J799" t="b">
        <v>1</v>
      </c>
    </row>
    <row r="800" spans="1:10" x14ac:dyDescent="0.25">
      <c r="A800" t="s">
        <v>1883</v>
      </c>
      <c r="B800" t="s">
        <v>1884</v>
      </c>
      <c r="C800" t="s">
        <v>33</v>
      </c>
      <c r="D800" t="b">
        <v>1</v>
      </c>
      <c r="H800" t="s">
        <v>2277</v>
      </c>
      <c r="I800" t="s">
        <v>1879</v>
      </c>
      <c r="J800" t="b">
        <v>1</v>
      </c>
    </row>
    <row r="801" spans="1:10" x14ac:dyDescent="0.25">
      <c r="A801" t="s">
        <v>1885</v>
      </c>
      <c r="B801" t="s">
        <v>1886</v>
      </c>
      <c r="C801" t="s">
        <v>37</v>
      </c>
      <c r="D801" t="b">
        <v>1</v>
      </c>
      <c r="H801" t="s">
        <v>2916</v>
      </c>
      <c r="I801" t="s">
        <v>1881</v>
      </c>
      <c r="J801" t="b">
        <v>1</v>
      </c>
    </row>
    <row r="802" spans="1:10" x14ac:dyDescent="0.25">
      <c r="A802" t="s">
        <v>1887</v>
      </c>
      <c r="B802" t="s">
        <v>1888</v>
      </c>
      <c r="C802" t="s">
        <v>33</v>
      </c>
      <c r="D802" t="b">
        <v>1</v>
      </c>
      <c r="H802" t="s">
        <v>2916</v>
      </c>
      <c r="I802" t="s">
        <v>1883</v>
      </c>
      <c r="J802" t="b">
        <v>1</v>
      </c>
    </row>
    <row r="803" spans="1:10" x14ac:dyDescent="0.25">
      <c r="A803" t="s">
        <v>1889</v>
      </c>
      <c r="B803" t="s">
        <v>1890</v>
      </c>
      <c r="C803" t="s">
        <v>33</v>
      </c>
      <c r="D803" t="b">
        <v>1</v>
      </c>
      <c r="H803" t="s">
        <v>2277</v>
      </c>
      <c r="I803" t="s">
        <v>1885</v>
      </c>
      <c r="J803" t="b">
        <v>1</v>
      </c>
    </row>
    <row r="804" spans="1:10" x14ac:dyDescent="0.25">
      <c r="A804" t="s">
        <v>1891</v>
      </c>
      <c r="B804" t="s">
        <v>1892</v>
      </c>
      <c r="C804" t="s">
        <v>33</v>
      </c>
      <c r="D804" t="b">
        <v>1</v>
      </c>
      <c r="H804" t="s">
        <v>2863</v>
      </c>
      <c r="I804" t="s">
        <v>1887</v>
      </c>
      <c r="J804" t="b">
        <v>1</v>
      </c>
    </row>
    <row r="805" spans="1:10" x14ac:dyDescent="0.25">
      <c r="A805" t="s">
        <v>1893</v>
      </c>
      <c r="B805" t="s">
        <v>1894</v>
      </c>
      <c r="C805" t="s">
        <v>33</v>
      </c>
      <c r="D805" t="b">
        <v>1</v>
      </c>
      <c r="H805" t="s">
        <v>2734</v>
      </c>
      <c r="I805" t="s">
        <v>1889</v>
      </c>
      <c r="J805" t="b">
        <v>1</v>
      </c>
    </row>
    <row r="806" spans="1:10" x14ac:dyDescent="0.25">
      <c r="A806" t="s">
        <v>1895</v>
      </c>
      <c r="B806" t="s">
        <v>1896</v>
      </c>
      <c r="C806" t="s">
        <v>33</v>
      </c>
      <c r="D806" t="b">
        <v>1</v>
      </c>
      <c r="H806" t="s">
        <v>2914</v>
      </c>
      <c r="I806" t="s">
        <v>1891</v>
      </c>
      <c r="J806" t="b">
        <v>1</v>
      </c>
    </row>
    <row r="807" spans="1:10" x14ac:dyDescent="0.25">
      <c r="A807" t="s">
        <v>1897</v>
      </c>
      <c r="B807" t="s">
        <v>1898</v>
      </c>
      <c r="C807" t="s">
        <v>33</v>
      </c>
      <c r="D807" t="b">
        <v>1</v>
      </c>
      <c r="H807" t="s">
        <v>2914</v>
      </c>
      <c r="I807" t="s">
        <v>1893</v>
      </c>
      <c r="J807" t="b">
        <v>1</v>
      </c>
    </row>
    <row r="808" spans="1:10" x14ac:dyDescent="0.25">
      <c r="A808" t="s">
        <v>1899</v>
      </c>
      <c r="B808" t="s">
        <v>1900</v>
      </c>
      <c r="C808" t="s">
        <v>33</v>
      </c>
      <c r="D808" t="b">
        <v>1</v>
      </c>
      <c r="H808" t="s">
        <v>2914</v>
      </c>
      <c r="I808" t="s">
        <v>1895</v>
      </c>
      <c r="J808" t="b">
        <v>1</v>
      </c>
    </row>
    <row r="809" spans="1:10" x14ac:dyDescent="0.25">
      <c r="A809" t="s">
        <v>1901</v>
      </c>
      <c r="B809" t="s">
        <v>1902</v>
      </c>
      <c r="C809" t="s">
        <v>33</v>
      </c>
      <c r="D809" t="b">
        <v>1</v>
      </c>
      <c r="H809" t="s">
        <v>2914</v>
      </c>
      <c r="I809" t="s">
        <v>1897</v>
      </c>
      <c r="J809" t="b">
        <v>1</v>
      </c>
    </row>
    <row r="810" spans="1:10" x14ac:dyDescent="0.25">
      <c r="A810" t="s">
        <v>1903</v>
      </c>
      <c r="B810" t="s">
        <v>1904</v>
      </c>
      <c r="C810" t="s">
        <v>33</v>
      </c>
      <c r="D810" t="b">
        <v>1</v>
      </c>
      <c r="H810" t="s">
        <v>2914</v>
      </c>
      <c r="I810" t="s">
        <v>1899</v>
      </c>
      <c r="J810" t="b">
        <v>1</v>
      </c>
    </row>
    <row r="811" spans="1:10" x14ac:dyDescent="0.25">
      <c r="A811" t="s">
        <v>1905</v>
      </c>
      <c r="B811" t="s">
        <v>1906</v>
      </c>
      <c r="C811" t="s">
        <v>33</v>
      </c>
      <c r="D811" t="b">
        <v>1</v>
      </c>
      <c r="H811" t="s">
        <v>2914</v>
      </c>
      <c r="I811" t="s">
        <v>1901</v>
      </c>
      <c r="J811" t="b">
        <v>1</v>
      </c>
    </row>
    <row r="812" spans="1:10" x14ac:dyDescent="0.25">
      <c r="A812" t="s">
        <v>1907</v>
      </c>
      <c r="B812" t="s">
        <v>1908</v>
      </c>
      <c r="C812" t="s">
        <v>33</v>
      </c>
      <c r="D812" t="b">
        <v>1</v>
      </c>
      <c r="H812" t="s">
        <v>2914</v>
      </c>
      <c r="I812" t="s">
        <v>1903</v>
      </c>
      <c r="J812" t="b">
        <v>1</v>
      </c>
    </row>
    <row r="813" spans="1:10" x14ac:dyDescent="0.25">
      <c r="A813" t="s">
        <v>1909</v>
      </c>
      <c r="B813" t="s">
        <v>1910</v>
      </c>
      <c r="C813" t="s">
        <v>33</v>
      </c>
      <c r="D813" t="b">
        <v>1</v>
      </c>
      <c r="H813" t="s">
        <v>2914</v>
      </c>
      <c r="I813" t="s">
        <v>1905</v>
      </c>
      <c r="J813" t="b">
        <v>1</v>
      </c>
    </row>
    <row r="814" spans="1:10" x14ac:dyDescent="0.25">
      <c r="A814" t="s">
        <v>1911</v>
      </c>
      <c r="B814" t="s">
        <v>1912</v>
      </c>
      <c r="C814" t="s">
        <v>33</v>
      </c>
      <c r="D814" t="b">
        <v>1</v>
      </c>
      <c r="H814" t="s">
        <v>2914</v>
      </c>
      <c r="I814" t="s">
        <v>1907</v>
      </c>
      <c r="J814" t="b">
        <v>1</v>
      </c>
    </row>
    <row r="815" spans="1:10" x14ac:dyDescent="0.25">
      <c r="A815" t="s">
        <v>1913</v>
      </c>
      <c r="B815" t="s">
        <v>1914</v>
      </c>
      <c r="C815" t="s">
        <v>33</v>
      </c>
      <c r="D815" t="b">
        <v>1</v>
      </c>
      <c r="H815" t="s">
        <v>2914</v>
      </c>
      <c r="I815" t="s">
        <v>1909</v>
      </c>
      <c r="J815" t="b">
        <v>1</v>
      </c>
    </row>
    <row r="816" spans="1:10" x14ac:dyDescent="0.25">
      <c r="A816" t="s">
        <v>1915</v>
      </c>
      <c r="B816" t="s">
        <v>1916</v>
      </c>
      <c r="C816" t="s">
        <v>33</v>
      </c>
      <c r="D816" t="b">
        <v>1</v>
      </c>
      <c r="H816" t="s">
        <v>2914</v>
      </c>
      <c r="I816" t="s">
        <v>1911</v>
      </c>
      <c r="J816" t="b">
        <v>1</v>
      </c>
    </row>
    <row r="817" spans="1:110" x14ac:dyDescent="0.25">
      <c r="A817" t="s">
        <v>1917</v>
      </c>
      <c r="B817" t="s">
        <v>1918</v>
      </c>
      <c r="C817" t="s">
        <v>33</v>
      </c>
      <c r="D817" t="b">
        <v>1</v>
      </c>
      <c r="H817" t="s">
        <v>2914</v>
      </c>
      <c r="I817" t="s">
        <v>1913</v>
      </c>
      <c r="J817" t="b">
        <v>1</v>
      </c>
    </row>
    <row r="818" spans="1:110" x14ac:dyDescent="0.25">
      <c r="A818" t="s">
        <v>1919</v>
      </c>
      <c r="B818" t="s">
        <v>1920</v>
      </c>
      <c r="C818" t="s">
        <v>33</v>
      </c>
      <c r="D818" t="b">
        <v>1</v>
      </c>
      <c r="H818" t="s">
        <v>2914</v>
      </c>
      <c r="I818" t="s">
        <v>1915</v>
      </c>
      <c r="J818" t="b">
        <v>1</v>
      </c>
    </row>
    <row r="819" spans="1:110" x14ac:dyDescent="0.25">
      <c r="H819" t="s">
        <v>2918</v>
      </c>
      <c r="I819" t="s">
        <v>1875</v>
      </c>
      <c r="J819" t="b">
        <v>0</v>
      </c>
    </row>
    <row r="820" spans="1:110" x14ac:dyDescent="0.25">
      <c r="H820" t="s">
        <v>2920</v>
      </c>
      <c r="I820" t="s">
        <v>1875</v>
      </c>
      <c r="J820" t="b">
        <v>0</v>
      </c>
    </row>
    <row r="821" spans="1:110" x14ac:dyDescent="0.25">
      <c r="H821" t="s">
        <v>2922</v>
      </c>
      <c r="I821" t="s">
        <v>1875</v>
      </c>
      <c r="J821" t="b">
        <v>0</v>
      </c>
    </row>
    <row r="822" spans="1:110" x14ac:dyDescent="0.25">
      <c r="H822" t="s">
        <v>2918</v>
      </c>
      <c r="I822" t="s">
        <v>1889</v>
      </c>
      <c r="J822" t="b">
        <v>0</v>
      </c>
      <c r="DE822" s="1"/>
    </row>
    <row r="823" spans="1:110" x14ac:dyDescent="0.25">
      <c r="H823" t="s">
        <v>2920</v>
      </c>
      <c r="I823" t="s">
        <v>1889</v>
      </c>
      <c r="J823" t="b">
        <v>0</v>
      </c>
      <c r="DF823" s="1"/>
    </row>
    <row r="824" spans="1:110" x14ac:dyDescent="0.25">
      <c r="H824" t="s">
        <v>2922</v>
      </c>
      <c r="I824" t="s">
        <v>1889</v>
      </c>
      <c r="J824" t="b">
        <v>0</v>
      </c>
    </row>
    <row r="825" spans="1:110" x14ac:dyDescent="0.25">
      <c r="H825" t="s">
        <v>2924</v>
      </c>
      <c r="I825" t="s">
        <v>366</v>
      </c>
      <c r="J825" t="b">
        <v>0</v>
      </c>
    </row>
    <row r="826" spans="1:110" x14ac:dyDescent="0.25">
      <c r="H826" t="s">
        <v>2924</v>
      </c>
      <c r="I826" t="s">
        <v>368</v>
      </c>
      <c r="J826" t="b">
        <v>0</v>
      </c>
      <c r="DC826" s="1"/>
    </row>
    <row r="827" spans="1:110" x14ac:dyDescent="0.25">
      <c r="H827" t="s">
        <v>2926</v>
      </c>
      <c r="I827" t="s">
        <v>1881</v>
      </c>
      <c r="J827" t="b">
        <v>0</v>
      </c>
    </row>
    <row r="828" spans="1:110" x14ac:dyDescent="0.25">
      <c r="H828" t="s">
        <v>2926</v>
      </c>
      <c r="I828" t="s">
        <v>1883</v>
      </c>
      <c r="J828" t="b">
        <v>0</v>
      </c>
    </row>
    <row r="829" spans="1:110" x14ac:dyDescent="0.25">
      <c r="H829" t="s">
        <v>2914</v>
      </c>
      <c r="I829" t="s">
        <v>1917</v>
      </c>
      <c r="J829" t="b">
        <v>1</v>
      </c>
    </row>
    <row r="830" spans="1:110" x14ac:dyDescent="0.25">
      <c r="H830" t="s">
        <v>2916</v>
      </c>
      <c r="I830" t="s">
        <v>1919</v>
      </c>
      <c r="J830" t="b">
        <v>1</v>
      </c>
    </row>
    <row r="831" spans="1:110" x14ac:dyDescent="0.25">
      <c r="H831" t="s">
        <v>2926</v>
      </c>
      <c r="I831" t="s">
        <v>1919</v>
      </c>
      <c r="J831" t="b">
        <v>0</v>
      </c>
    </row>
    <row r="834" spans="107:110" x14ac:dyDescent="0.25">
      <c r="DF834" s="1"/>
    </row>
    <row r="839" spans="107:110" x14ac:dyDescent="0.25">
      <c r="DC839" s="1"/>
    </row>
    <row r="855" spans="110:110" x14ac:dyDescent="0.25">
      <c r="DF855" s="1"/>
    </row>
    <row r="863" spans="110:110" x14ac:dyDescent="0.25">
      <c r="DF863" s="1"/>
    </row>
    <row r="868" spans="110:110" x14ac:dyDescent="0.25">
      <c r="DF868" s="1"/>
    </row>
    <row r="906" spans="109:109" x14ac:dyDescent="0.25">
      <c r="DE906" s="1"/>
    </row>
    <row r="926" spans="109:109" x14ac:dyDescent="0.25">
      <c r="DE926" s="1"/>
    </row>
    <row r="933" spans="109:110" x14ac:dyDescent="0.25">
      <c r="DF933" s="1"/>
    </row>
    <row r="936" spans="109:110" x14ac:dyDescent="0.25">
      <c r="DE936" s="1"/>
    </row>
    <row r="945" spans="109:109" x14ac:dyDescent="0.25">
      <c r="DE945" s="1"/>
    </row>
    <row r="975" spans="107:107" x14ac:dyDescent="0.25">
      <c r="DC975" s="1"/>
    </row>
    <row r="978" spans="109:109" x14ac:dyDescent="0.25">
      <c r="DE978" s="1"/>
    </row>
    <row r="999" spans="110:110" x14ac:dyDescent="0.25">
      <c r="DF999" s="1"/>
    </row>
    <row r="1049" spans="110:110" x14ac:dyDescent="0.25">
      <c r="DF1049" s="1"/>
    </row>
    <row r="1067" spans="110:110" x14ac:dyDescent="0.25">
      <c r="DF1067" s="1"/>
    </row>
    <row r="1112" spans="110:110" x14ac:dyDescent="0.25">
      <c r="DF1112" s="1"/>
    </row>
    <row r="1116" spans="110:110" x14ac:dyDescent="0.25">
      <c r="DF1116" s="1"/>
    </row>
    <row r="1123" spans="110:110" x14ac:dyDescent="0.25">
      <c r="DF1123" s="1"/>
    </row>
    <row r="1174" spans="110:110" x14ac:dyDescent="0.25">
      <c r="DF1174" s="1"/>
    </row>
    <row r="1221" spans="110:110" x14ac:dyDescent="0.25">
      <c r="DF1221" s="1"/>
    </row>
    <row r="1275" spans="110:110" x14ac:dyDescent="0.25">
      <c r="DF1275" s="1"/>
    </row>
    <row r="1296" spans="107:107" x14ac:dyDescent="0.25">
      <c r="DC1296" s="1"/>
    </row>
    <row r="1322" spans="107:107" x14ac:dyDescent="0.25">
      <c r="DC1322" s="1"/>
    </row>
    <row r="1363" spans="110:110" x14ac:dyDescent="0.25">
      <c r="DF1363" s="1"/>
    </row>
    <row r="1382" spans="107:110" x14ac:dyDescent="0.25">
      <c r="DC1382" s="1"/>
    </row>
    <row r="1384" spans="107:110" x14ac:dyDescent="0.25">
      <c r="DF1384" s="1"/>
    </row>
    <row r="1386" spans="107:110" x14ac:dyDescent="0.25">
      <c r="DC1386" s="1"/>
    </row>
    <row r="1413" spans="107:107" x14ac:dyDescent="0.25">
      <c r="DC1413" s="1"/>
    </row>
    <row r="1441" spans="107:110" x14ac:dyDescent="0.25">
      <c r="DC1441" s="1"/>
    </row>
    <row r="1446" spans="107:110" x14ac:dyDescent="0.25">
      <c r="DF1446" s="1"/>
    </row>
    <row r="1477" spans="110:110" x14ac:dyDescent="0.25">
      <c r="DF1477" s="1"/>
    </row>
    <row r="1483" spans="110:110" x14ac:dyDescent="0.25">
      <c r="DF1483" s="1"/>
    </row>
    <row r="1493" spans="107:107" x14ac:dyDescent="0.25">
      <c r="DC1493" s="1"/>
    </row>
    <row r="1502" spans="107:107" x14ac:dyDescent="0.25">
      <c r="DC1502" s="1"/>
    </row>
    <row r="1504" spans="107:107" x14ac:dyDescent="0.25">
      <c r="DC1504" s="1"/>
    </row>
    <row r="1510" spans="107:107" x14ac:dyDescent="0.25">
      <c r="DC1510" s="1"/>
    </row>
    <row r="1538" spans="110:110" x14ac:dyDescent="0.25">
      <c r="DF1538" s="1"/>
    </row>
    <row r="1543" spans="110:110" x14ac:dyDescent="0.25">
      <c r="DF1543" s="1"/>
    </row>
    <row r="1579" spans="107:107" x14ac:dyDescent="0.25">
      <c r="DC1579" s="1"/>
    </row>
    <row r="1580" spans="107:107" x14ac:dyDescent="0.25">
      <c r="DC1580" s="1"/>
    </row>
    <row r="1585" spans="107:110" x14ac:dyDescent="0.25">
      <c r="DC1585" s="1"/>
    </row>
    <row r="1590" spans="107:110" x14ac:dyDescent="0.25">
      <c r="DF1590" s="1"/>
    </row>
    <row r="1594" spans="107:110" x14ac:dyDescent="0.25">
      <c r="DC1594" s="1"/>
    </row>
    <row r="1621" spans="107:107" x14ac:dyDescent="0.25">
      <c r="DC1621" s="1"/>
    </row>
    <row r="1640" spans="107:107" x14ac:dyDescent="0.25">
      <c r="DC1640" s="1"/>
    </row>
    <row r="1704" spans="110:110" x14ac:dyDescent="0.25">
      <c r="DF1704" s="1"/>
    </row>
    <row r="1716" spans="110:110" x14ac:dyDescent="0.25">
      <c r="DF1716" s="1"/>
    </row>
    <row r="1757" spans="107:107" x14ac:dyDescent="0.25">
      <c r="DC1757" s="1"/>
    </row>
    <row r="1766" spans="110:110" x14ac:dyDescent="0.25">
      <c r="DF1766" s="1"/>
    </row>
    <row r="1799" spans="107:107" x14ac:dyDescent="0.25">
      <c r="DC1799" s="1"/>
    </row>
    <row r="1843" spans="107:107" x14ac:dyDescent="0.25">
      <c r="DC1843" s="1"/>
    </row>
    <row r="1868" spans="110:110" x14ac:dyDescent="0.25">
      <c r="DF1868" s="1"/>
    </row>
    <row r="1870" spans="110:110" x14ac:dyDescent="0.25">
      <c r="DF1870" s="1"/>
    </row>
    <row r="1890" spans="107:107" x14ac:dyDescent="0.25">
      <c r="DC1890" s="1"/>
    </row>
    <row r="1914" spans="107:107" x14ac:dyDescent="0.25">
      <c r="DC1914" s="1"/>
    </row>
    <row r="1929" spans="110:110" x14ac:dyDescent="0.25">
      <c r="DF1929" s="1"/>
    </row>
    <row r="1942" spans="110:110" x14ac:dyDescent="0.25">
      <c r="DF1942" s="1"/>
    </row>
    <row r="1975" spans="107:107" x14ac:dyDescent="0.25">
      <c r="DC1975" s="1"/>
    </row>
    <row r="1994" spans="110:110" x14ac:dyDescent="0.25">
      <c r="DF1994" s="1"/>
    </row>
    <row r="2070" spans="110:110" x14ac:dyDescent="0.25">
      <c r="DF2070" s="1"/>
    </row>
    <row r="2104" spans="107:107" x14ac:dyDescent="0.25">
      <c r="DC2104" s="1"/>
    </row>
    <row r="2134" spans="110:110" x14ac:dyDescent="0.25">
      <c r="DF2134" s="1"/>
    </row>
    <row r="2154" spans="107:107" x14ac:dyDescent="0.25">
      <c r="DC2154" s="1"/>
    </row>
    <row r="2155" spans="107:107" x14ac:dyDescent="0.25">
      <c r="DC2155" s="1"/>
    </row>
    <row r="2176" spans="110:110" x14ac:dyDescent="0.25">
      <c r="DF2176" s="1"/>
    </row>
    <row r="2208" spans="107:107" x14ac:dyDescent="0.25">
      <c r="DC2208" s="1"/>
    </row>
    <row r="2221" spans="107:107" x14ac:dyDescent="0.25">
      <c r="DC2221" s="1"/>
    </row>
    <row r="2227" spans="107:107" x14ac:dyDescent="0.25">
      <c r="DC2227" s="1"/>
    </row>
    <row r="2242" spans="110:110" x14ac:dyDescent="0.25">
      <c r="DF2242" s="1"/>
    </row>
    <row r="2306" spans="107:107" x14ac:dyDescent="0.25">
      <c r="DC2306" s="1"/>
    </row>
    <row r="2314" spans="107:107" x14ac:dyDescent="0.25">
      <c r="DC2314" s="1"/>
    </row>
    <row r="2318" spans="107:107" x14ac:dyDescent="0.25">
      <c r="DC2318" s="1"/>
    </row>
    <row r="2324" spans="110:110" x14ac:dyDescent="0.25">
      <c r="DF2324" s="1"/>
    </row>
    <row r="2344" spans="107:110" x14ac:dyDescent="0.25">
      <c r="DC2344" s="1"/>
    </row>
    <row r="2347" spans="107:110" x14ac:dyDescent="0.25">
      <c r="DF2347" s="1"/>
    </row>
    <row r="2367" spans="110:110" x14ac:dyDescent="0.25">
      <c r="DF2367" s="1"/>
    </row>
    <row r="2397" spans="110:110" x14ac:dyDescent="0.25">
      <c r="DF2397" s="1"/>
    </row>
    <row r="2422" spans="110:110" x14ac:dyDescent="0.25">
      <c r="DF2422" s="1"/>
    </row>
    <row r="2455" spans="110:110" x14ac:dyDescent="0.25">
      <c r="DF2455" s="1"/>
    </row>
    <row r="2461" spans="110:110" x14ac:dyDescent="0.25">
      <c r="DF2461" s="1"/>
    </row>
    <row r="2465" spans="110:110" x14ac:dyDescent="0.25">
      <c r="DF2465" s="1"/>
    </row>
    <row r="2512" spans="110:110" x14ac:dyDescent="0.25">
      <c r="DF2512" s="1"/>
    </row>
    <row r="2537" spans="110:110" x14ac:dyDescent="0.25">
      <c r="DF2537" s="1"/>
    </row>
    <row r="2605" spans="107:107" x14ac:dyDescent="0.25">
      <c r="DC2605" s="1"/>
    </row>
    <row r="2612" spans="107:107" x14ac:dyDescent="0.25">
      <c r="DC2612" s="1"/>
    </row>
    <row r="2657" spans="107:107" x14ac:dyDescent="0.25">
      <c r="DC2657" s="1"/>
    </row>
    <row r="2720" spans="107:107" x14ac:dyDescent="0.25">
      <c r="DC2720" s="1"/>
    </row>
    <row r="2725" spans="110:110" x14ac:dyDescent="0.25">
      <c r="DF2725" s="1"/>
    </row>
    <row r="2755" spans="110:110" x14ac:dyDescent="0.25">
      <c r="DF2755" s="1"/>
    </row>
    <row r="2774" spans="110:110" x14ac:dyDescent="0.25">
      <c r="DF2774" s="1"/>
    </row>
    <row r="2797" spans="110:110" x14ac:dyDescent="0.25">
      <c r="DF2797" s="1"/>
    </row>
    <row r="2802" spans="110:110" x14ac:dyDescent="0.25">
      <c r="DF2802" s="1"/>
    </row>
    <row r="2876" spans="110:110" x14ac:dyDescent="0.25">
      <c r="DF2876" s="1"/>
    </row>
    <row r="2881" spans="110:110" x14ac:dyDescent="0.25">
      <c r="DF2881" s="1"/>
    </row>
    <row r="3014" spans="110:110" x14ac:dyDescent="0.25">
      <c r="DF3014" s="1"/>
    </row>
    <row r="3030" spans="110:110" x14ac:dyDescent="0.25">
      <c r="DF3030" s="1"/>
    </row>
    <row r="3041" spans="110:110" x14ac:dyDescent="0.25">
      <c r="DF3041" s="1"/>
    </row>
    <row r="3177" spans="110:110" x14ac:dyDescent="0.25">
      <c r="DF3177" s="1"/>
    </row>
    <row r="3186" spans="110:110" x14ac:dyDescent="0.25">
      <c r="DF3186" s="1"/>
    </row>
    <row r="3224" spans="107:110" x14ac:dyDescent="0.25">
      <c r="DF3224" s="1"/>
    </row>
    <row r="3225" spans="107:110" x14ac:dyDescent="0.25">
      <c r="DC3225" s="1"/>
    </row>
    <row r="3227" spans="107:110" x14ac:dyDescent="0.25">
      <c r="DF3227" s="1"/>
    </row>
    <row r="3261" spans="107:107" x14ac:dyDescent="0.25">
      <c r="DC3261" s="1"/>
    </row>
    <row r="3298" spans="110:110" x14ac:dyDescent="0.25">
      <c r="DF3298" s="1"/>
    </row>
    <row r="3315" spans="110:110" x14ac:dyDescent="0.25">
      <c r="DF3315" s="1"/>
    </row>
    <row r="3357" spans="110:110" x14ac:dyDescent="0.25">
      <c r="DF3357" s="1"/>
    </row>
    <row r="3384" spans="110:110" x14ac:dyDescent="0.25">
      <c r="DF3384" s="1"/>
    </row>
    <row r="3411" spans="110:110" x14ac:dyDescent="0.25">
      <c r="DF3411" s="1"/>
    </row>
    <row r="3418" spans="110:110" x14ac:dyDescent="0.25">
      <c r="DF3418" s="1"/>
    </row>
    <row r="3447" spans="107:110" x14ac:dyDescent="0.25">
      <c r="DF3447" s="1"/>
    </row>
    <row r="3448" spans="107:110" x14ac:dyDescent="0.25">
      <c r="DC3448" s="1"/>
    </row>
    <row r="3450" spans="107:110" x14ac:dyDescent="0.25">
      <c r="DF3450" s="1"/>
    </row>
    <row r="3458" spans="107:107" x14ac:dyDescent="0.25">
      <c r="DC3458" s="1"/>
    </row>
    <row r="3495" spans="107:107" x14ac:dyDescent="0.25">
      <c r="DC3495" s="1"/>
    </row>
    <row r="3524" spans="110:110" x14ac:dyDescent="0.25">
      <c r="DF3524" s="1"/>
    </row>
    <row r="3552" spans="107:107" x14ac:dyDescent="0.25">
      <c r="DC3552" s="1"/>
    </row>
    <row r="3601" spans="110:110" x14ac:dyDescent="0.25">
      <c r="DF3601" s="1"/>
    </row>
    <row r="3618" spans="107:110" x14ac:dyDescent="0.25">
      <c r="DC3618" s="1"/>
    </row>
    <row r="3619" spans="107:110" x14ac:dyDescent="0.25">
      <c r="DF3619" s="1"/>
    </row>
    <row r="3656" spans="107:107" x14ac:dyDescent="0.25">
      <c r="DC3656" s="1"/>
    </row>
    <row r="3689" spans="110:110" x14ac:dyDescent="0.25">
      <c r="DF3689" s="1"/>
    </row>
    <row r="3733" spans="107:110" x14ac:dyDescent="0.25">
      <c r="DC3733" s="1"/>
    </row>
    <row r="3742" spans="107:110" x14ac:dyDescent="0.25">
      <c r="DF3742" s="1"/>
    </row>
    <row r="3753" spans="107:107" x14ac:dyDescent="0.25">
      <c r="DC3753" s="1"/>
    </row>
    <row r="3784" spans="110:110" x14ac:dyDescent="0.25">
      <c r="DF3784" s="1"/>
    </row>
    <row r="3811" spans="107:107" x14ac:dyDescent="0.25">
      <c r="DC3811" s="1"/>
    </row>
    <row r="3867" spans="110:110" x14ac:dyDescent="0.25">
      <c r="DF3867" s="1"/>
    </row>
    <row r="3914" spans="110:110" x14ac:dyDescent="0.25">
      <c r="DF3914" s="1"/>
    </row>
    <row r="3945" spans="110:110" x14ac:dyDescent="0.25">
      <c r="DF3945" s="1"/>
    </row>
    <row r="3976" spans="107:107" x14ac:dyDescent="0.25">
      <c r="DC3976" s="1"/>
    </row>
    <row r="4019" spans="107:107" x14ac:dyDescent="0.25">
      <c r="DC4019" s="1"/>
    </row>
    <row r="4048" spans="107:107" x14ac:dyDescent="0.25">
      <c r="DC4048" s="1"/>
    </row>
    <row r="4085" spans="107:107" x14ac:dyDescent="0.25">
      <c r="DC4085" s="1"/>
    </row>
    <row r="4140" spans="110:110" x14ac:dyDescent="0.25">
      <c r="DF4140" s="1"/>
    </row>
    <row r="4145" spans="107:107" x14ac:dyDescent="0.25">
      <c r="DC4145" s="1"/>
    </row>
    <row r="4162" spans="107:107" x14ac:dyDescent="0.25">
      <c r="DC4162" s="1"/>
    </row>
    <row r="4223" spans="110:110" x14ac:dyDescent="0.25">
      <c r="DF4223" s="1"/>
    </row>
    <row r="4246" spans="110:110" x14ac:dyDescent="0.25">
      <c r="DF4246" s="1"/>
    </row>
    <row r="4311" spans="110:110" x14ac:dyDescent="0.25">
      <c r="DF4311" s="1"/>
    </row>
    <row r="4317" spans="110:110" x14ac:dyDescent="0.25">
      <c r="DF4317" s="1"/>
    </row>
    <row r="4335" spans="110:110" x14ac:dyDescent="0.25">
      <c r="DF4335" s="1"/>
    </row>
    <row r="4340" spans="110:110" x14ac:dyDescent="0.25">
      <c r="DF4340" s="1"/>
    </row>
    <row r="4346" spans="110:110" x14ac:dyDescent="0.25">
      <c r="DF4346" s="1"/>
    </row>
    <row r="4363" spans="107:107" x14ac:dyDescent="0.25">
      <c r="DC4363" s="1"/>
    </row>
    <row r="4383" spans="107:107" x14ac:dyDescent="0.25">
      <c r="DC4383" s="1"/>
    </row>
    <row r="4386" spans="107:110" x14ac:dyDescent="0.25">
      <c r="DC4386" s="1"/>
    </row>
    <row r="4388" spans="107:110" x14ac:dyDescent="0.25">
      <c r="DC4388" s="1"/>
    </row>
    <row r="4395" spans="107:110" x14ac:dyDescent="0.25">
      <c r="DF4395" s="1"/>
    </row>
    <row r="4402" spans="107:110" x14ac:dyDescent="0.25">
      <c r="DC4402" s="1"/>
    </row>
    <row r="4416" spans="107:110" x14ac:dyDescent="0.25">
      <c r="DF4416" s="1"/>
    </row>
    <row r="4433" spans="107:110" x14ac:dyDescent="0.25">
      <c r="DF4433" s="1"/>
    </row>
    <row r="4435" spans="107:110" x14ac:dyDescent="0.25">
      <c r="DC4435" s="1"/>
    </row>
    <row r="4454" spans="110:110" x14ac:dyDescent="0.25">
      <c r="DF4454" s="1"/>
    </row>
    <row r="4497" spans="107:107" x14ac:dyDescent="0.25">
      <c r="DC4497" s="1"/>
    </row>
    <row r="4536" spans="107:107" x14ac:dyDescent="0.25">
      <c r="DC4536" s="1"/>
    </row>
    <row r="4551" spans="107:107" x14ac:dyDescent="0.25">
      <c r="DC4551" s="1"/>
    </row>
    <row r="4584" spans="107:110" x14ac:dyDescent="0.25">
      <c r="DC4584" s="1"/>
    </row>
    <row r="4587" spans="107:110" x14ac:dyDescent="0.25">
      <c r="DF4587" s="1"/>
    </row>
    <row r="4622" spans="110:110" x14ac:dyDescent="0.25">
      <c r="DF4622" s="1"/>
    </row>
    <row r="4717" spans="107:107" x14ac:dyDescent="0.25">
      <c r="DC4717" s="1"/>
    </row>
    <row r="4747" spans="110:110" x14ac:dyDescent="0.25">
      <c r="DF4747" s="1"/>
    </row>
    <row r="4754" spans="107:110" x14ac:dyDescent="0.25">
      <c r="DC4754" s="1"/>
    </row>
    <row r="4767" spans="107:110" x14ac:dyDescent="0.25">
      <c r="DF4767" s="1"/>
    </row>
    <row r="4795" spans="107:107" x14ac:dyDescent="0.25">
      <c r="DC4795" s="1"/>
    </row>
    <row r="4820" spans="107:107" x14ac:dyDescent="0.25">
      <c r="DC4820" s="1"/>
    </row>
    <row r="4822" spans="107:107" x14ac:dyDescent="0.25">
      <c r="DC4822" s="1"/>
    </row>
    <row r="4889" spans="107:107" x14ac:dyDescent="0.25">
      <c r="DC4889" s="1"/>
    </row>
    <row r="4926" spans="107:107" x14ac:dyDescent="0.25">
      <c r="DC4926" s="1"/>
    </row>
    <row r="4987" spans="107:107" x14ac:dyDescent="0.25">
      <c r="DC4987" s="1"/>
    </row>
    <row r="5002" spans="107:107" x14ac:dyDescent="0.25">
      <c r="DC5002" s="1"/>
    </row>
    <row r="5016" spans="107:107" x14ac:dyDescent="0.25">
      <c r="DC5016" s="1"/>
    </row>
    <row r="5127" spans="107:110" x14ac:dyDescent="0.25">
      <c r="DC5127" s="1"/>
    </row>
    <row r="5135" spans="107:110" x14ac:dyDescent="0.25">
      <c r="DF5135" s="1"/>
    </row>
    <row r="5152" spans="107:107" x14ac:dyDescent="0.25">
      <c r="DC5152" s="1"/>
    </row>
    <row r="5174" spans="107:107" x14ac:dyDescent="0.25">
      <c r="DC5174" s="1"/>
    </row>
    <row r="5205" spans="107:107" x14ac:dyDescent="0.25">
      <c r="DC5205" s="1"/>
    </row>
    <row r="5245" spans="110:110" x14ac:dyDescent="0.25">
      <c r="DF5245" s="1"/>
    </row>
    <row r="5291" spans="107:107" x14ac:dyDescent="0.25">
      <c r="DC5291" s="1"/>
    </row>
    <row r="5296" spans="107:107" x14ac:dyDescent="0.25">
      <c r="DC5296" s="1"/>
    </row>
    <row r="5306" spans="110:110" x14ac:dyDescent="0.25">
      <c r="DF5306" s="1"/>
    </row>
    <row r="5322" spans="110:110" x14ac:dyDescent="0.25">
      <c r="DF5322" s="1"/>
    </row>
    <row r="5338" spans="107:107" x14ac:dyDescent="0.25">
      <c r="DC5338" s="1"/>
    </row>
    <row r="5347" spans="107:110" x14ac:dyDescent="0.25">
      <c r="DF5347" s="1"/>
    </row>
    <row r="5352" spans="107:110" x14ac:dyDescent="0.25">
      <c r="DC5352" s="1"/>
      <c r="DF5352" s="1"/>
    </row>
    <row r="5354" spans="107:110" x14ac:dyDescent="0.25">
      <c r="DC5354" s="1"/>
    </row>
    <row r="5377" spans="107:110" x14ac:dyDescent="0.25">
      <c r="DF5377" s="1"/>
    </row>
    <row r="5392" spans="107:110" x14ac:dyDescent="0.25">
      <c r="DC5392" s="1"/>
    </row>
    <row r="5474" spans="107:107" x14ac:dyDescent="0.25">
      <c r="DC5474" s="1"/>
    </row>
    <row r="5540" spans="110:110" x14ac:dyDescent="0.25">
      <c r="DF5540" s="1"/>
    </row>
    <row r="5557" spans="107:107" x14ac:dyDescent="0.25">
      <c r="DC5557" s="1"/>
    </row>
    <row r="5560" spans="107:107" x14ac:dyDescent="0.25">
      <c r="DC5560" s="1"/>
    </row>
    <row r="5628" spans="110:110" x14ac:dyDescent="0.25">
      <c r="DF5628" s="1"/>
    </row>
    <row r="5666" spans="107:110" x14ac:dyDescent="0.25">
      <c r="DF5666" s="1"/>
    </row>
    <row r="5674" spans="107:110" x14ac:dyDescent="0.25">
      <c r="DC5674" s="1"/>
    </row>
    <row r="5675" spans="107:110" x14ac:dyDescent="0.25">
      <c r="DC5675" s="1"/>
    </row>
    <row r="5715" spans="107:107" x14ac:dyDescent="0.25">
      <c r="DC5715" s="1"/>
    </row>
    <row r="5736" spans="107:107" x14ac:dyDescent="0.25">
      <c r="DC5736" s="1"/>
    </row>
    <row r="5746" spans="107:110" x14ac:dyDescent="0.25">
      <c r="DC5746" s="1"/>
    </row>
    <row r="5754" spans="107:110" x14ac:dyDescent="0.25">
      <c r="DF5754" s="1"/>
    </row>
    <row r="5758" spans="107:110" x14ac:dyDescent="0.25">
      <c r="DF5758" s="1"/>
    </row>
    <row r="5778" spans="107:110" x14ac:dyDescent="0.25">
      <c r="DF5778" s="1"/>
    </row>
    <row r="5791" spans="107:110" x14ac:dyDescent="0.25">
      <c r="DC5791" s="1"/>
    </row>
    <row r="5792" spans="107:110" x14ac:dyDescent="0.25">
      <c r="DF5792" s="1"/>
    </row>
    <row r="5849" spans="110:110" x14ac:dyDescent="0.25">
      <c r="DF5849" s="1"/>
    </row>
    <row r="5873" spans="107:107" x14ac:dyDescent="0.25">
      <c r="DC5873" s="1"/>
    </row>
    <row r="5902" spans="107:110" x14ac:dyDescent="0.25">
      <c r="DF5902" s="1"/>
    </row>
    <row r="5903" spans="107:110" x14ac:dyDescent="0.25">
      <c r="DC5903" s="1"/>
    </row>
    <row r="5918" spans="107:107" x14ac:dyDescent="0.25">
      <c r="DC5918" s="1"/>
    </row>
    <row r="5959" spans="107:110" x14ac:dyDescent="0.25">
      <c r="DC5959" s="1"/>
    </row>
    <row r="5963" spans="107:110" x14ac:dyDescent="0.25">
      <c r="DF5963" s="1"/>
    </row>
    <row r="5966" spans="107:110" x14ac:dyDescent="0.25">
      <c r="DC5966" s="1"/>
    </row>
    <row r="5987" spans="107:107" x14ac:dyDescent="0.25">
      <c r="DC5987" s="1"/>
    </row>
    <row r="5995" spans="107:107" x14ac:dyDescent="0.25">
      <c r="DC5995" s="1"/>
    </row>
    <row r="6006" spans="110:110" x14ac:dyDescent="0.25">
      <c r="DF6006" s="1"/>
    </row>
    <row r="6041" spans="107:107" x14ac:dyDescent="0.25">
      <c r="DC6041" s="1"/>
    </row>
    <row r="6044" spans="107:107" x14ac:dyDescent="0.25">
      <c r="DC6044" s="1"/>
    </row>
    <row r="6058" spans="107:107" x14ac:dyDescent="0.25">
      <c r="DC6058" s="1"/>
    </row>
    <row r="6087" spans="107:107" x14ac:dyDescent="0.25">
      <c r="DC6087" s="1"/>
    </row>
    <row r="6097" spans="107:110" x14ac:dyDescent="0.25">
      <c r="DC6097" s="1"/>
    </row>
    <row r="6100" spans="107:110" x14ac:dyDescent="0.25">
      <c r="DF6100" s="1"/>
    </row>
    <row r="6116" spans="107:107" x14ac:dyDescent="0.25">
      <c r="DC6116" s="1"/>
    </row>
    <row r="6135" spans="107:107" x14ac:dyDescent="0.25">
      <c r="DC6135" s="1"/>
    </row>
    <row r="6159" spans="110:110" x14ac:dyDescent="0.25">
      <c r="DF6159" s="1"/>
    </row>
    <row r="6162" spans="110:110" x14ac:dyDescent="0.25">
      <c r="DF6162" s="1"/>
    </row>
    <row r="6219" spans="107:107" x14ac:dyDescent="0.25">
      <c r="DC6219" s="1"/>
    </row>
    <row r="6286" spans="107:110" x14ac:dyDescent="0.25">
      <c r="DC6286" s="1"/>
      <c r="DF6286" s="1"/>
    </row>
    <row r="6288" spans="107:110" x14ac:dyDescent="0.25">
      <c r="DC6288" s="1"/>
    </row>
    <row r="6294" spans="110:110" x14ac:dyDescent="0.25">
      <c r="DF6294" s="1"/>
    </row>
    <row r="6337" spans="107:107" x14ac:dyDescent="0.25">
      <c r="DC6337" s="1"/>
    </row>
    <row r="6360" spans="110:110" x14ac:dyDescent="0.25">
      <c r="DF6360" s="1"/>
    </row>
    <row r="6381" spans="107:107" x14ac:dyDescent="0.25">
      <c r="DC6381" s="1"/>
    </row>
    <row r="6414" spans="107:107" x14ac:dyDescent="0.25">
      <c r="DC6414" s="1"/>
    </row>
    <row r="6421" spans="110:110" x14ac:dyDescent="0.25">
      <c r="DF6421" s="1"/>
    </row>
    <row r="6427" spans="110:110" x14ac:dyDescent="0.25">
      <c r="DF6427" s="1"/>
    </row>
    <row r="6433" spans="107:110" x14ac:dyDescent="0.25">
      <c r="DF6433" s="1"/>
    </row>
    <row r="6434" spans="107:110" x14ac:dyDescent="0.25">
      <c r="DC6434" s="1"/>
    </row>
    <row r="6485" spans="107:110" x14ac:dyDescent="0.25">
      <c r="DF6485" s="1"/>
    </row>
    <row r="6491" spans="107:110" x14ac:dyDescent="0.25">
      <c r="DC6491" s="1"/>
    </row>
    <row r="6526" spans="107:107" x14ac:dyDescent="0.25">
      <c r="DC6526" s="1"/>
    </row>
    <row r="6543" spans="107:107" x14ac:dyDescent="0.25">
      <c r="DC6543" s="1"/>
    </row>
    <row r="6549" spans="107:107" x14ac:dyDescent="0.25">
      <c r="DC6549" s="1"/>
    </row>
    <row r="6585" spans="107:110" x14ac:dyDescent="0.25">
      <c r="DC6585" s="1"/>
    </row>
    <row r="6587" spans="107:110" x14ac:dyDescent="0.25">
      <c r="DF6587" s="1"/>
    </row>
    <row r="6588" spans="107:110" x14ac:dyDescent="0.25">
      <c r="DF6588" s="1"/>
    </row>
    <row r="6623" spans="110:110" x14ac:dyDescent="0.25">
      <c r="DF6623" s="1"/>
    </row>
    <row r="6627" spans="110:110" x14ac:dyDescent="0.25">
      <c r="DF6627" s="1"/>
    </row>
    <row r="6654" spans="110:110" x14ac:dyDescent="0.25">
      <c r="DF6654" s="1"/>
    </row>
    <row r="6718" spans="107:107" x14ac:dyDescent="0.25">
      <c r="DC6718" s="1"/>
    </row>
    <row r="6721" spans="110:110" x14ac:dyDescent="0.25">
      <c r="DF6721" s="1"/>
    </row>
    <row r="6742" spans="107:107" x14ac:dyDescent="0.25">
      <c r="DC6742" s="1"/>
    </row>
    <row r="6820" spans="110:110" x14ac:dyDescent="0.25">
      <c r="DF6820" s="1"/>
    </row>
    <row r="6895" spans="107:107" x14ac:dyDescent="0.25">
      <c r="DC6895" s="1"/>
    </row>
    <row r="6931" spans="107:107" x14ac:dyDescent="0.25">
      <c r="DC6931" s="1"/>
    </row>
    <row r="6953" spans="107:107" x14ac:dyDescent="0.25">
      <c r="DC6953" s="1"/>
    </row>
    <row r="6978" spans="107:110" x14ac:dyDescent="0.25">
      <c r="DF6978" s="1"/>
    </row>
    <row r="6980" spans="107:110" x14ac:dyDescent="0.25">
      <c r="DF6980" s="1"/>
    </row>
    <row r="6983" spans="107:110" x14ac:dyDescent="0.25">
      <c r="DC6983" s="1"/>
    </row>
    <row r="6998" spans="107:107" x14ac:dyDescent="0.25">
      <c r="DC6998" s="1"/>
    </row>
    <row r="7005" spans="107:107" x14ac:dyDescent="0.25">
      <c r="DC7005" s="1"/>
    </row>
    <row r="7067" spans="107:107" x14ac:dyDescent="0.25">
      <c r="DC7067" s="1"/>
    </row>
    <row r="7166" spans="110:110" x14ac:dyDescent="0.25">
      <c r="DF7166" s="1"/>
    </row>
    <row r="7170" spans="107:110" x14ac:dyDescent="0.25">
      <c r="DF7170" s="1"/>
    </row>
    <row r="7184" spans="107:110" x14ac:dyDescent="0.25">
      <c r="DC7184" s="1"/>
    </row>
    <row r="7197" spans="107:107" x14ac:dyDescent="0.25">
      <c r="DC7197" s="1"/>
    </row>
    <row r="7210" spans="107:107" x14ac:dyDescent="0.25">
      <c r="DC7210" s="1"/>
    </row>
    <row r="7212" spans="107:107" x14ac:dyDescent="0.25">
      <c r="DC7212" s="1"/>
    </row>
    <row r="7236" spans="107:107" x14ac:dyDescent="0.25">
      <c r="DC7236" s="1"/>
    </row>
    <row r="7291" spans="110:110" x14ac:dyDescent="0.25">
      <c r="DF7291" s="1"/>
    </row>
    <row r="7311" spans="110:110" x14ac:dyDescent="0.25">
      <c r="DF7311" s="1"/>
    </row>
    <row r="7334" spans="107:107" x14ac:dyDescent="0.25">
      <c r="DC7334" s="1"/>
    </row>
    <row r="7379" spans="107:107" x14ac:dyDescent="0.25">
      <c r="DC7379" s="1"/>
    </row>
    <row r="7393" spans="107:110" x14ac:dyDescent="0.25">
      <c r="DC7393" s="1"/>
    </row>
    <row r="7397" spans="107:110" x14ac:dyDescent="0.25">
      <c r="DF7397" s="1"/>
    </row>
    <row r="7412" spans="107:107" x14ac:dyDescent="0.25">
      <c r="DC7412" s="1"/>
    </row>
    <row r="7425" spans="107:110" x14ac:dyDescent="0.25">
      <c r="DC7425" s="1"/>
    </row>
    <row r="7433" spans="107:110" x14ac:dyDescent="0.25">
      <c r="DC7433" s="1"/>
      <c r="DF7433" s="1"/>
    </row>
    <row r="7447" spans="110:110" x14ac:dyDescent="0.25">
      <c r="DF7447" s="1"/>
    </row>
    <row r="7452" spans="110:110" x14ac:dyDescent="0.25">
      <c r="DF7452" s="1"/>
    </row>
    <row r="7458" spans="107:107" x14ac:dyDescent="0.25">
      <c r="DC7458" s="1"/>
    </row>
    <row r="7494" spans="107:110" x14ac:dyDescent="0.25">
      <c r="DF7494" s="1"/>
    </row>
    <row r="7503" spans="107:110" x14ac:dyDescent="0.25">
      <c r="DC7503" s="1"/>
    </row>
    <row r="7548" spans="107:107" x14ac:dyDescent="0.25">
      <c r="DC7548" s="1"/>
    </row>
    <row r="7555" spans="110:110" x14ac:dyDescent="0.25">
      <c r="DF7555" s="1"/>
    </row>
    <row r="7582" spans="107:110" x14ac:dyDescent="0.25">
      <c r="DC7582" s="1"/>
    </row>
    <row r="7584" spans="107:110" x14ac:dyDescent="0.25">
      <c r="DF7584" s="1"/>
    </row>
    <row r="7586" spans="110:110" x14ac:dyDescent="0.25">
      <c r="DF7586" s="1"/>
    </row>
    <row r="7607" spans="107:107" x14ac:dyDescent="0.25">
      <c r="DC7607" s="1"/>
    </row>
    <row r="7611" spans="107:107" x14ac:dyDescent="0.25">
      <c r="DC7611" s="1"/>
    </row>
    <row r="7643" spans="110:110" x14ac:dyDescent="0.25">
      <c r="DF7643" s="1"/>
    </row>
    <row r="7666" spans="107:107" x14ac:dyDescent="0.25">
      <c r="DC7666" s="1"/>
    </row>
    <row r="7714" spans="107:107" x14ac:dyDescent="0.25">
      <c r="DC7714" s="1"/>
    </row>
    <row r="7748" spans="107:110" x14ac:dyDescent="0.25">
      <c r="DC7748" s="1"/>
    </row>
    <row r="7760" spans="107:110" x14ac:dyDescent="0.25">
      <c r="DF7760" s="1"/>
    </row>
    <row r="7774" spans="107:107" x14ac:dyDescent="0.25">
      <c r="DC7774" s="1"/>
    </row>
    <row r="7791" spans="110:110" x14ac:dyDescent="0.25">
      <c r="DF7791" s="1"/>
    </row>
    <row r="7793" spans="107:107" x14ac:dyDescent="0.25">
      <c r="DC7793" s="1"/>
    </row>
    <row r="7809" spans="107:107" x14ac:dyDescent="0.25">
      <c r="DC7809" s="1"/>
    </row>
    <row r="7816" spans="107:107" x14ac:dyDescent="0.25">
      <c r="DC7816" s="1"/>
    </row>
    <row r="7821" spans="107:107" x14ac:dyDescent="0.25">
      <c r="DC7821" s="1"/>
    </row>
    <row r="7889" spans="110:110" x14ac:dyDescent="0.25">
      <c r="DF7889" s="1"/>
    </row>
    <row r="7918" spans="110:110" x14ac:dyDescent="0.25">
      <c r="DF7918" s="1"/>
    </row>
    <row r="7947" spans="110:110" x14ac:dyDescent="0.25">
      <c r="DF7947" s="1"/>
    </row>
    <row r="7959" spans="107:107" x14ac:dyDescent="0.25">
      <c r="DC7959" s="1"/>
    </row>
    <row r="7970" spans="110:110" x14ac:dyDescent="0.25">
      <c r="DF7970" s="1"/>
    </row>
    <row r="8041" spans="107:107" x14ac:dyDescent="0.25">
      <c r="DC8041" s="1"/>
    </row>
    <row r="8055" spans="110:110" x14ac:dyDescent="0.25">
      <c r="DF8055" s="1"/>
    </row>
    <row r="8113" spans="110:110" x14ac:dyDescent="0.25">
      <c r="DF8113" s="1"/>
    </row>
    <row r="8155" spans="107:107" x14ac:dyDescent="0.25">
      <c r="DC8155" s="1"/>
    </row>
    <row r="8181" spans="110:110" x14ac:dyDescent="0.25">
      <c r="DF8181" s="1"/>
    </row>
    <row r="8202" spans="110:110" x14ac:dyDescent="0.25">
      <c r="DF8202" s="1"/>
    </row>
    <row r="8381" spans="107:107" x14ac:dyDescent="0.25">
      <c r="DC8381" s="1"/>
    </row>
    <row r="8473" spans="110:110" x14ac:dyDescent="0.25">
      <c r="DF8473" s="1"/>
    </row>
    <row r="8492" spans="107:107" x14ac:dyDescent="0.25">
      <c r="DC8492" s="1"/>
    </row>
    <row r="8548" spans="107:107" x14ac:dyDescent="0.25">
      <c r="DC8548" s="1"/>
    </row>
  </sheetData>
  <phoneticPr fontId="1" type="noConversion"/>
  <conditionalFormatting sqref="W3:X279">
    <cfRule type="containsErrors" dxfId="79" priority="103">
      <formula>ISERROR(W3)</formula>
    </cfRule>
  </conditionalFormatting>
  <conditionalFormatting sqref="AR121 AR41:AR115 AR28:AR39">
    <cfRule type="containsText" dxfId="78" priority="96" operator="containsText" text="null">
      <formula>NOT(ISERROR(SEARCH("null",AR28)))</formula>
    </cfRule>
    <cfRule type="containsErrors" priority="97">
      <formula>ISERROR(AR28)</formula>
    </cfRule>
    <cfRule type="containsBlanks" dxfId="77" priority="98">
      <formula>LEN(TRIM(AR28))=0</formula>
    </cfRule>
  </conditionalFormatting>
  <conditionalFormatting sqref="AR40">
    <cfRule type="containsText" dxfId="76" priority="93" operator="containsText" text="null">
      <formula>NOT(ISERROR(SEARCH("null",AR40)))</formula>
    </cfRule>
    <cfRule type="containsErrors" priority="94">
      <formula>ISERROR(AR40)</formula>
    </cfRule>
    <cfRule type="containsBlanks" dxfId="75" priority="95">
      <formula>LEN(TRIM(AR40))=0</formula>
    </cfRule>
  </conditionalFormatting>
  <conditionalFormatting sqref="AR116:AR120">
    <cfRule type="containsText" dxfId="74" priority="90" operator="containsText" text="null">
      <formula>NOT(ISERROR(SEARCH("null",AR116)))</formula>
    </cfRule>
    <cfRule type="containsErrors" priority="91">
      <formula>ISERROR(AR116)</formula>
    </cfRule>
    <cfRule type="containsBlanks" dxfId="73" priority="92">
      <formula>LEN(TRIM(AR116))=0</formula>
    </cfRule>
  </conditionalFormatting>
  <conditionalFormatting sqref="AS28:AS128">
    <cfRule type="containsErrors" dxfId="72" priority="89">
      <formula>ISERROR(AS28)</formula>
    </cfRule>
  </conditionalFormatting>
  <conditionalFormatting sqref="AZ9">
    <cfRule type="containsErrors" dxfId="71" priority="82">
      <formula>ISERROR(AZ9)</formula>
    </cfRule>
  </conditionalFormatting>
  <conditionalFormatting sqref="AS129:AS161">
    <cfRule type="containsErrors" dxfId="70" priority="79">
      <formula>ISERROR(AS129)</formula>
    </cfRule>
  </conditionalFormatting>
  <conditionalFormatting sqref="AR21:AR27">
    <cfRule type="containsText" dxfId="69" priority="69" operator="containsText" text="null">
      <formula>NOT(ISERROR(SEARCH("null",AR21)))</formula>
    </cfRule>
    <cfRule type="containsErrors" priority="70">
      <formula>ISERROR(AR21)</formula>
    </cfRule>
    <cfRule type="containsBlanks" dxfId="68" priority="71">
      <formula>LEN(TRIM(AR21))=0</formula>
    </cfRule>
  </conditionalFormatting>
  <conditionalFormatting sqref="AS21:AS27">
    <cfRule type="containsErrors" dxfId="67" priority="68">
      <formula>ISERROR(AS21)</formula>
    </cfRule>
  </conditionalFormatting>
  <conditionalFormatting sqref="AY3:AY8">
    <cfRule type="containsText" dxfId="66" priority="65" operator="containsText" text="null">
      <formula>NOT(ISERROR(SEARCH("null",AY3)))</formula>
    </cfRule>
    <cfRule type="containsErrors" priority="66">
      <formula>ISERROR(AY3)</formula>
    </cfRule>
    <cfRule type="containsBlanks" dxfId="65" priority="67">
      <formula>LEN(TRIM(AY3))=0</formula>
    </cfRule>
  </conditionalFormatting>
  <conditionalFormatting sqref="AZ3:AZ8">
    <cfRule type="containsErrors" dxfId="64" priority="64">
      <formula>ISERROR(AZ3)</formula>
    </cfRule>
  </conditionalFormatting>
  <conditionalFormatting sqref="AR3:AR5">
    <cfRule type="containsText" dxfId="63" priority="61" operator="containsText" text="null">
      <formula>NOT(ISERROR(SEARCH("null",AR3)))</formula>
    </cfRule>
    <cfRule type="containsErrors" priority="62">
      <formula>ISERROR(AR3)</formula>
    </cfRule>
    <cfRule type="containsBlanks" dxfId="62" priority="63">
      <formula>LEN(TRIM(AR3))=0</formula>
    </cfRule>
  </conditionalFormatting>
  <conditionalFormatting sqref="AS3:AS5">
    <cfRule type="containsErrors" dxfId="61" priority="60">
      <formula>ISERROR(AS3)</formula>
    </cfRule>
  </conditionalFormatting>
  <conditionalFormatting sqref="AR6:AR8">
    <cfRule type="containsText" dxfId="60" priority="57" operator="containsText" text="null">
      <formula>NOT(ISERROR(SEARCH("null",AR6)))</formula>
    </cfRule>
    <cfRule type="containsErrors" priority="58">
      <formula>ISERROR(AR6)</formula>
    </cfRule>
    <cfRule type="containsBlanks" dxfId="59" priority="59">
      <formula>LEN(TRIM(AR6))=0</formula>
    </cfRule>
  </conditionalFormatting>
  <conditionalFormatting sqref="AS6:AS8">
    <cfRule type="containsErrors" dxfId="58" priority="56">
      <formula>ISERROR(AS6)</formula>
    </cfRule>
  </conditionalFormatting>
  <conditionalFormatting sqref="AR9:AR11">
    <cfRule type="containsText" dxfId="57" priority="53" operator="containsText" text="null">
      <formula>NOT(ISERROR(SEARCH("null",AR9)))</formula>
    </cfRule>
    <cfRule type="containsErrors" priority="54">
      <formula>ISERROR(AR9)</formula>
    </cfRule>
    <cfRule type="containsBlanks" dxfId="56" priority="55">
      <formula>LEN(TRIM(AR9))=0</formula>
    </cfRule>
  </conditionalFormatting>
  <conditionalFormatting sqref="AS9:AS11">
    <cfRule type="containsErrors" dxfId="55" priority="52">
      <formula>ISERROR(AS9)</formula>
    </cfRule>
  </conditionalFormatting>
  <conditionalFormatting sqref="AR12:AR14">
    <cfRule type="containsText" dxfId="54" priority="49" operator="containsText" text="null">
      <formula>NOT(ISERROR(SEARCH("null",AR12)))</formula>
    </cfRule>
    <cfRule type="containsErrors" priority="50">
      <formula>ISERROR(AR12)</formula>
    </cfRule>
    <cfRule type="containsBlanks" dxfId="53" priority="51">
      <formula>LEN(TRIM(AR12))=0</formula>
    </cfRule>
  </conditionalFormatting>
  <conditionalFormatting sqref="AS12:AS14">
    <cfRule type="containsErrors" dxfId="52" priority="48">
      <formula>ISERROR(AS12)</formula>
    </cfRule>
  </conditionalFormatting>
  <conditionalFormatting sqref="AR15:AR17">
    <cfRule type="containsText" dxfId="51" priority="45" operator="containsText" text="null">
      <formula>NOT(ISERROR(SEARCH("null",AR15)))</formula>
    </cfRule>
    <cfRule type="containsErrors" priority="46">
      <formula>ISERROR(AR15)</formula>
    </cfRule>
    <cfRule type="containsBlanks" dxfId="50" priority="47">
      <formula>LEN(TRIM(AR15))=0</formula>
    </cfRule>
  </conditionalFormatting>
  <conditionalFormatting sqref="AS15:AS17">
    <cfRule type="containsErrors" dxfId="49" priority="44">
      <formula>ISERROR(AS15)</formula>
    </cfRule>
  </conditionalFormatting>
  <conditionalFormatting sqref="AR18:AR20">
    <cfRule type="containsText" dxfId="48" priority="41" operator="containsText" text="null">
      <formula>NOT(ISERROR(SEARCH("null",AR18)))</formula>
    </cfRule>
    <cfRule type="containsErrors" priority="42">
      <formula>ISERROR(AR18)</formula>
    </cfRule>
    <cfRule type="containsBlanks" dxfId="47" priority="43">
      <formula>LEN(TRIM(AR18))=0</formula>
    </cfRule>
  </conditionalFormatting>
  <conditionalFormatting sqref="AS18:AS20">
    <cfRule type="containsErrors" dxfId="46" priority="40">
      <formula>ISERROR(AS18)</formula>
    </cfRule>
  </conditionalFormatting>
  <conditionalFormatting sqref="AK3:AK4">
    <cfRule type="containsText" dxfId="45" priority="37" operator="containsText" text="null">
      <formula>NOT(ISERROR(SEARCH("null",AK3)))</formula>
    </cfRule>
    <cfRule type="containsErrors" priority="38">
      <formula>ISERROR(AK3)</formula>
    </cfRule>
    <cfRule type="containsBlanks" dxfId="44" priority="39">
      <formula>LEN(TRIM(AK3))=0</formula>
    </cfRule>
  </conditionalFormatting>
  <conditionalFormatting sqref="AL3:AL6">
    <cfRule type="containsErrors" dxfId="43" priority="36">
      <formula>ISERROR(AL3)</formula>
    </cfRule>
  </conditionalFormatting>
  <conditionalFormatting sqref="AK7">
    <cfRule type="containsText" dxfId="42" priority="33" operator="containsText" text="null">
      <formula>NOT(ISERROR(SEARCH("null",AK7)))</formula>
    </cfRule>
    <cfRule type="containsErrors" priority="34">
      <formula>ISERROR(AK7)</formula>
    </cfRule>
    <cfRule type="containsBlanks" dxfId="41" priority="35">
      <formula>LEN(TRIM(AK7))=0</formula>
    </cfRule>
  </conditionalFormatting>
  <conditionalFormatting sqref="AL7:AL10">
    <cfRule type="containsErrors" dxfId="40" priority="32">
      <formula>ISERROR(AL7)</formula>
    </cfRule>
  </conditionalFormatting>
  <conditionalFormatting sqref="AK8">
    <cfRule type="containsText" dxfId="39" priority="29" operator="containsText" text="null">
      <formula>NOT(ISERROR(SEARCH("null",AK8)))</formula>
    </cfRule>
    <cfRule type="containsErrors" priority="30">
      <formula>ISERROR(AK8)</formula>
    </cfRule>
    <cfRule type="containsBlanks" dxfId="38" priority="31">
      <formula>LEN(TRIM(AK8))=0</formula>
    </cfRule>
  </conditionalFormatting>
  <conditionalFormatting sqref="AK11">
    <cfRule type="containsText" dxfId="37" priority="26" operator="containsText" text="null">
      <formula>NOT(ISERROR(SEARCH("null",AK11)))</formula>
    </cfRule>
    <cfRule type="containsErrors" priority="27">
      <formula>ISERROR(AK11)</formula>
    </cfRule>
    <cfRule type="containsBlanks" dxfId="36" priority="28">
      <formula>LEN(TRIM(AK11))=0</formula>
    </cfRule>
  </conditionalFormatting>
  <conditionalFormatting sqref="AL11:AL14">
    <cfRule type="containsErrors" dxfId="35" priority="25">
      <formula>ISERROR(AL11)</formula>
    </cfRule>
  </conditionalFormatting>
  <conditionalFormatting sqref="AK12">
    <cfRule type="containsText" dxfId="34" priority="22" operator="containsText" text="null">
      <formula>NOT(ISERROR(SEARCH("null",AK12)))</formula>
    </cfRule>
    <cfRule type="containsErrors" priority="23">
      <formula>ISERROR(AK12)</formula>
    </cfRule>
    <cfRule type="containsBlanks" dxfId="33" priority="24">
      <formula>LEN(TRIM(AK12))=0</formula>
    </cfRule>
  </conditionalFormatting>
  <conditionalFormatting sqref="AK15">
    <cfRule type="containsText" dxfId="32" priority="19" operator="containsText" text="null">
      <formula>NOT(ISERROR(SEARCH("null",AK15)))</formula>
    </cfRule>
    <cfRule type="containsErrors" priority="20">
      <formula>ISERROR(AK15)</formula>
    </cfRule>
    <cfRule type="containsBlanks" dxfId="31" priority="21">
      <formula>LEN(TRIM(AK15))=0</formula>
    </cfRule>
  </conditionalFormatting>
  <conditionalFormatting sqref="AL15:AL18">
    <cfRule type="containsErrors" dxfId="30" priority="18">
      <formula>ISERROR(AL15)</formula>
    </cfRule>
  </conditionalFormatting>
  <conditionalFormatting sqref="AK16">
    <cfRule type="containsText" dxfId="29" priority="15" operator="containsText" text="null">
      <formula>NOT(ISERROR(SEARCH("null",AK16)))</formula>
    </cfRule>
    <cfRule type="containsErrors" priority="16">
      <formula>ISERROR(AK16)</formula>
    </cfRule>
    <cfRule type="containsBlanks" dxfId="28" priority="17">
      <formula>LEN(TRIM(AK16))=0</formula>
    </cfRule>
  </conditionalFormatting>
  <conditionalFormatting sqref="AK19">
    <cfRule type="containsText" dxfId="27" priority="12" operator="containsText" text="null">
      <formula>NOT(ISERROR(SEARCH("null",AK19)))</formula>
    </cfRule>
    <cfRule type="containsErrors" priority="13">
      <formula>ISERROR(AK19)</formula>
    </cfRule>
    <cfRule type="containsBlanks" dxfId="26" priority="14">
      <formula>LEN(TRIM(AK19))=0</formula>
    </cfRule>
  </conditionalFormatting>
  <conditionalFormatting sqref="AL19:AL22">
    <cfRule type="containsErrors" dxfId="25" priority="11">
      <formula>ISERROR(AL19)</formula>
    </cfRule>
  </conditionalFormatting>
  <conditionalFormatting sqref="AK20">
    <cfRule type="containsText" dxfId="24" priority="8" operator="containsText" text="null">
      <formula>NOT(ISERROR(SEARCH("null",AK20)))</formula>
    </cfRule>
    <cfRule type="containsErrors" priority="9">
      <formula>ISERROR(AK20)</formula>
    </cfRule>
    <cfRule type="containsBlanks" dxfId="23" priority="10">
      <formula>LEN(TRIM(AK20))=0</formula>
    </cfRule>
  </conditionalFormatting>
  <conditionalFormatting sqref="AK23">
    <cfRule type="containsText" dxfId="22" priority="5" operator="containsText" text="null">
      <formula>NOT(ISERROR(SEARCH("null",AK23)))</formula>
    </cfRule>
    <cfRule type="containsErrors" priority="6">
      <formula>ISERROR(AK23)</formula>
    </cfRule>
    <cfRule type="containsBlanks" dxfId="21" priority="7">
      <formula>LEN(TRIM(AK23))=0</formula>
    </cfRule>
  </conditionalFormatting>
  <conditionalFormatting sqref="AL23:AL26">
    <cfRule type="containsErrors" dxfId="20" priority="4">
      <formula>ISERROR(AL23)</formula>
    </cfRule>
  </conditionalFormatting>
  <conditionalFormatting sqref="AK24">
    <cfRule type="containsText" dxfId="19" priority="1" operator="containsText" text="null">
      <formula>NOT(ISERROR(SEARCH("null",AK24)))</formula>
    </cfRule>
    <cfRule type="containsErrors" priority="2">
      <formula>ISERROR(AK24)</formula>
    </cfRule>
    <cfRule type="containsBlanks" dxfId="18" priority="3">
      <formula>LEN(TRIM(AK24))=0</formula>
    </cfRule>
  </conditionalFormatting>
  <hyperlinks>
    <hyperlink ref="AF3" r:id="rId1" xr:uid="{00000000-0004-0000-0800-000000000000}"/>
    <hyperlink ref="BR3" r:id="rId2" xr:uid="{00000000-0004-0000-0800-000001000000}"/>
    <hyperlink ref="AF4:AF44" r:id="rId3" display="Tony.Park@Arup.com" xr:uid="{00000000-0004-0000-0800-000002000000}"/>
    <hyperlink ref="BR4:BR44" r:id="rId4" display="Tony.Park@Arup.com" xr:uid="{00000000-0004-0000-0800-000003000000}"/>
    <hyperlink ref="CG37" r:id="rId5" tooltip="https://www.ihsti.com/cis/search?f=all&amp;t=bs9999&amp;sqm=allterms" xr:uid="{00000000-0004-0000-0800-000004000000}"/>
    <hyperlink ref="DJ5" r:id="rId6" xr:uid="{00000000-0004-0000-0800-000005000000}"/>
    <hyperlink ref="DJ6" r:id="rId7" xr:uid="{00000000-0004-0000-0800-000006000000}"/>
    <hyperlink ref="DJ7" r:id="rId8" xr:uid="{00000000-0004-0000-0800-000007000000}"/>
    <hyperlink ref="DJ9" r:id="rId9" xr:uid="{00000000-0004-0000-0800-000008000000}"/>
    <hyperlink ref="DJ11" r:id="rId10" xr:uid="{00000000-0004-0000-0800-000009000000}"/>
    <hyperlink ref="DJ13" r:id="rId11" xr:uid="{00000000-0004-0000-0800-00000A000000}"/>
    <hyperlink ref="DJ15" r:id="rId12" xr:uid="{00000000-0004-0000-0800-00000B000000}"/>
    <hyperlink ref="DJ17" r:id="rId13" xr:uid="{00000000-0004-0000-0800-00000C000000}"/>
    <hyperlink ref="DJ19" r:id="rId14" xr:uid="{00000000-0004-0000-0800-00000D000000}"/>
    <hyperlink ref="DJ21" r:id="rId15" xr:uid="{00000000-0004-0000-0800-00000E000000}"/>
    <hyperlink ref="DJ23" r:id="rId16" xr:uid="{00000000-0004-0000-0800-00000F000000}"/>
    <hyperlink ref="DJ25" r:id="rId17" xr:uid="{00000000-0004-0000-0800-000010000000}"/>
    <hyperlink ref="DJ27" r:id="rId18" xr:uid="{00000000-0004-0000-0800-000011000000}"/>
    <hyperlink ref="DJ29" r:id="rId19" xr:uid="{00000000-0004-0000-0800-000012000000}"/>
    <hyperlink ref="DJ31" r:id="rId20" xr:uid="{00000000-0004-0000-0800-000013000000}"/>
    <hyperlink ref="DJ33" r:id="rId21" xr:uid="{00000000-0004-0000-0800-000014000000}"/>
    <hyperlink ref="DJ35" r:id="rId22" xr:uid="{00000000-0004-0000-0800-000015000000}"/>
    <hyperlink ref="DJ37" r:id="rId23" xr:uid="{00000000-0004-0000-0800-000016000000}"/>
    <hyperlink ref="DJ39" r:id="rId24" xr:uid="{00000000-0004-0000-0800-000017000000}"/>
    <hyperlink ref="DJ41" r:id="rId25" xr:uid="{00000000-0004-0000-0800-000018000000}"/>
    <hyperlink ref="DJ43" r:id="rId26" xr:uid="{00000000-0004-0000-0800-000019000000}"/>
    <hyperlink ref="DJ45" r:id="rId27" xr:uid="{00000000-0004-0000-0800-00001A000000}"/>
    <hyperlink ref="DJ8" r:id="rId28" xr:uid="{00000000-0004-0000-0800-00001B000000}"/>
    <hyperlink ref="DJ10" r:id="rId29" xr:uid="{00000000-0004-0000-0800-00001C000000}"/>
    <hyperlink ref="DJ12" r:id="rId30" xr:uid="{00000000-0004-0000-0800-00001D000000}"/>
    <hyperlink ref="DJ14" r:id="rId31" xr:uid="{00000000-0004-0000-0800-00001E000000}"/>
    <hyperlink ref="DJ16" r:id="rId32" xr:uid="{00000000-0004-0000-0800-00001F000000}"/>
    <hyperlink ref="DJ18" r:id="rId33" xr:uid="{00000000-0004-0000-0800-000020000000}"/>
    <hyperlink ref="DJ20" r:id="rId34" xr:uid="{00000000-0004-0000-0800-000021000000}"/>
    <hyperlink ref="DJ22" r:id="rId35" xr:uid="{00000000-0004-0000-0800-000022000000}"/>
    <hyperlink ref="DJ24" r:id="rId36" xr:uid="{00000000-0004-0000-0800-000023000000}"/>
    <hyperlink ref="DJ26" r:id="rId37" xr:uid="{00000000-0004-0000-0800-000024000000}"/>
    <hyperlink ref="DJ28" r:id="rId38" xr:uid="{00000000-0004-0000-0800-000025000000}"/>
    <hyperlink ref="DJ30" r:id="rId39" xr:uid="{00000000-0004-0000-0800-000026000000}"/>
    <hyperlink ref="DJ32" r:id="rId40" xr:uid="{00000000-0004-0000-0800-000027000000}"/>
    <hyperlink ref="DJ34" r:id="rId41" xr:uid="{00000000-0004-0000-0800-000028000000}"/>
    <hyperlink ref="DJ36" r:id="rId42" xr:uid="{00000000-0004-0000-0800-000029000000}"/>
    <hyperlink ref="DJ38" r:id="rId43" xr:uid="{00000000-0004-0000-0800-00002A000000}"/>
    <hyperlink ref="DJ40" r:id="rId44" xr:uid="{00000000-0004-0000-0800-00002B000000}"/>
    <hyperlink ref="DJ42" r:id="rId45" xr:uid="{00000000-0004-0000-0800-00002C000000}"/>
    <hyperlink ref="DJ44" r:id="rId46" xr:uid="{00000000-0004-0000-0800-00002D000000}"/>
    <hyperlink ref="DJ46" r:id="rId47" xr:uid="{00000000-0004-0000-0800-00002E000000}"/>
  </hyperlinks>
  <pageMargins left="0.7" right="0.7" top="0.75" bottom="0.75" header="0.3" footer="0.3"/>
  <pageSetup paperSize="9" orientation="portrait" horizontalDpi="4294967293" verticalDpi="0" r:id="rId48"/>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59"/>
  <sheetViews>
    <sheetView topLeftCell="A101" workbookViewId="0">
      <selection activeCell="A121" activeCellId="1" sqref="A119 A121"/>
    </sheetView>
  </sheetViews>
  <sheetFormatPr defaultRowHeight="15" x14ac:dyDescent="0.25"/>
  <cols>
    <col min="6" max="6" width="55.5703125" customWidth="1"/>
  </cols>
  <sheetData>
    <row r="1" spans="1:6" x14ac:dyDescent="0.25">
      <c r="A1" t="s">
        <v>36</v>
      </c>
      <c r="F1" t="s">
        <v>2928</v>
      </c>
    </row>
    <row r="2" spans="1:6" x14ac:dyDescent="0.25">
      <c r="A2" t="s">
        <v>297</v>
      </c>
      <c r="F2" t="s">
        <v>2929</v>
      </c>
    </row>
    <row r="3" spans="1:6" x14ac:dyDescent="0.25">
      <c r="A3" t="s">
        <v>299</v>
      </c>
      <c r="F3" t="s">
        <v>2930</v>
      </c>
    </row>
    <row r="4" spans="1:6" x14ac:dyDescent="0.25">
      <c r="A4" t="s">
        <v>38</v>
      </c>
      <c r="F4" t="s">
        <v>76</v>
      </c>
    </row>
    <row r="5" spans="1:6" x14ac:dyDescent="0.25">
      <c r="A5" t="s">
        <v>40</v>
      </c>
      <c r="F5" t="s">
        <v>74</v>
      </c>
    </row>
    <row r="6" spans="1:6" x14ac:dyDescent="0.25">
      <c r="A6" t="s">
        <v>2931</v>
      </c>
    </row>
    <row r="7" spans="1:6" x14ac:dyDescent="0.25">
      <c r="A7" t="s">
        <v>2932</v>
      </c>
      <c r="F7" t="s">
        <v>2933</v>
      </c>
    </row>
    <row r="8" spans="1:6" x14ac:dyDescent="0.25">
      <c r="A8" t="s">
        <v>39</v>
      </c>
      <c r="F8" s="113" t="s">
        <v>2934</v>
      </c>
    </row>
    <row r="9" spans="1:6" x14ac:dyDescent="0.25">
      <c r="A9" t="s">
        <v>311</v>
      </c>
      <c r="F9" t="s">
        <v>2935</v>
      </c>
    </row>
    <row r="10" spans="1:6" x14ac:dyDescent="0.25">
      <c r="A10" t="s">
        <v>2936</v>
      </c>
      <c r="F10" s="113" t="s">
        <v>2937</v>
      </c>
    </row>
    <row r="11" spans="1:6" x14ac:dyDescent="0.25">
      <c r="A11" t="s">
        <v>2938</v>
      </c>
      <c r="F11" s="113" t="s">
        <v>2939</v>
      </c>
    </row>
    <row r="12" spans="1:6" x14ac:dyDescent="0.25">
      <c r="A12" t="s">
        <v>2940</v>
      </c>
      <c r="F12" t="s">
        <v>2941</v>
      </c>
    </row>
    <row r="13" spans="1:6" x14ac:dyDescent="0.25">
      <c r="A13" t="s">
        <v>2942</v>
      </c>
      <c r="F13" t="s">
        <v>2943</v>
      </c>
    </row>
    <row r="14" spans="1:6" x14ac:dyDescent="0.25">
      <c r="A14" t="s">
        <v>42</v>
      </c>
      <c r="F14" s="112" t="s">
        <v>2944</v>
      </c>
    </row>
    <row r="15" spans="1:6" x14ac:dyDescent="0.25">
      <c r="A15" t="s">
        <v>43</v>
      </c>
      <c r="F15" t="s">
        <v>2945</v>
      </c>
    </row>
    <row r="16" spans="1:6" x14ac:dyDescent="0.25">
      <c r="A16" t="s">
        <v>44</v>
      </c>
      <c r="F16" t="s">
        <v>2946</v>
      </c>
    </row>
    <row r="17" spans="1:6" x14ac:dyDescent="0.25">
      <c r="A17" t="s">
        <v>45</v>
      </c>
      <c r="F17" s="112" t="s">
        <v>2947</v>
      </c>
    </row>
    <row r="18" spans="1:6" x14ac:dyDescent="0.25">
      <c r="A18" t="s">
        <v>46</v>
      </c>
      <c r="F18" s="112" t="s">
        <v>2948</v>
      </c>
    </row>
    <row r="19" spans="1:6" x14ac:dyDescent="0.25">
      <c r="A19" t="s">
        <v>47</v>
      </c>
      <c r="F19" s="112" t="s">
        <v>2949</v>
      </c>
    </row>
    <row r="20" spans="1:6" x14ac:dyDescent="0.25">
      <c r="A20" t="s">
        <v>49</v>
      </c>
      <c r="F20" s="112" t="s">
        <v>2950</v>
      </c>
    </row>
    <row r="21" spans="1:6" x14ac:dyDescent="0.25">
      <c r="A21" t="s">
        <v>2951</v>
      </c>
      <c r="F21" s="112" t="s">
        <v>2952</v>
      </c>
    </row>
    <row r="22" spans="1:6" x14ac:dyDescent="0.25">
      <c r="A22" t="s">
        <v>2953</v>
      </c>
      <c r="F22" t="s">
        <v>2954</v>
      </c>
    </row>
    <row r="23" spans="1:6" x14ac:dyDescent="0.25">
      <c r="A23" t="s">
        <v>41</v>
      </c>
      <c r="F23" t="s">
        <v>2954</v>
      </c>
    </row>
    <row r="24" spans="1:6" x14ac:dyDescent="0.25">
      <c r="A24" t="s">
        <v>2955</v>
      </c>
    </row>
    <row r="25" spans="1:6" x14ac:dyDescent="0.25">
      <c r="A25" t="s">
        <v>2956</v>
      </c>
    </row>
    <row r="26" spans="1:6" x14ac:dyDescent="0.25">
      <c r="A26" t="s">
        <v>345</v>
      </c>
    </row>
    <row r="27" spans="1:6" x14ac:dyDescent="0.25">
      <c r="A27" t="s">
        <v>2957</v>
      </c>
    </row>
    <row r="28" spans="1:6" x14ac:dyDescent="0.25">
      <c r="A28" t="s">
        <v>2958</v>
      </c>
    </row>
    <row r="29" spans="1:6" x14ac:dyDescent="0.25">
      <c r="A29" t="s">
        <v>2959</v>
      </c>
    </row>
    <row r="30" spans="1:6" x14ac:dyDescent="0.25">
      <c r="A30" t="s">
        <v>2960</v>
      </c>
    </row>
    <row r="31" spans="1:6" x14ac:dyDescent="0.25">
      <c r="A31" t="s">
        <v>2961</v>
      </c>
    </row>
    <row r="32" spans="1:6" x14ac:dyDescent="0.25">
      <c r="A32" t="s">
        <v>2962</v>
      </c>
    </row>
    <row r="33" spans="1:1" x14ac:dyDescent="0.25">
      <c r="A33" t="s">
        <v>2963</v>
      </c>
    </row>
    <row r="34" spans="1:1" x14ac:dyDescent="0.25">
      <c r="A34" t="s">
        <v>2964</v>
      </c>
    </row>
    <row r="35" spans="1:1" x14ac:dyDescent="0.25">
      <c r="A35" t="s">
        <v>2965</v>
      </c>
    </row>
    <row r="36" spans="1:1" x14ac:dyDescent="0.25">
      <c r="A36" t="s">
        <v>2966</v>
      </c>
    </row>
    <row r="37" spans="1:1" x14ac:dyDescent="0.25">
      <c r="A37" t="s">
        <v>2967</v>
      </c>
    </row>
    <row r="38" spans="1:1" x14ac:dyDescent="0.25">
      <c r="A38" t="s">
        <v>2968</v>
      </c>
    </row>
    <row r="39" spans="1:1" x14ac:dyDescent="0.25">
      <c r="A39" t="s">
        <v>2969</v>
      </c>
    </row>
    <row r="40" spans="1:1" x14ac:dyDescent="0.25">
      <c r="A40" t="s">
        <v>2970</v>
      </c>
    </row>
    <row r="41" spans="1:1" x14ac:dyDescent="0.25">
      <c r="A41" t="s">
        <v>66</v>
      </c>
    </row>
    <row r="42" spans="1:1" x14ac:dyDescent="0.25">
      <c r="A42" t="s">
        <v>67</v>
      </c>
    </row>
    <row r="43" spans="1:1" x14ac:dyDescent="0.25">
      <c r="A43" t="s">
        <v>2971</v>
      </c>
    </row>
    <row r="44" spans="1:1" x14ac:dyDescent="0.25">
      <c r="A44" t="s">
        <v>2972</v>
      </c>
    </row>
    <row r="45" spans="1:1" x14ac:dyDescent="0.25">
      <c r="A45" t="s">
        <v>2973</v>
      </c>
    </row>
    <row r="46" spans="1:1" x14ac:dyDescent="0.25">
      <c r="A46" t="s">
        <v>2974</v>
      </c>
    </row>
    <row r="47" spans="1:1" x14ac:dyDescent="0.25">
      <c r="A47" t="s">
        <v>2975</v>
      </c>
    </row>
    <row r="48" spans="1:1" x14ac:dyDescent="0.25">
      <c r="A48" t="s">
        <v>2976</v>
      </c>
    </row>
    <row r="49" spans="1:1" x14ac:dyDescent="0.25">
      <c r="A49" t="s">
        <v>2977</v>
      </c>
    </row>
    <row r="50" spans="1:1" x14ac:dyDescent="0.25">
      <c r="A50" t="s">
        <v>2978</v>
      </c>
    </row>
    <row r="51" spans="1:1" x14ac:dyDescent="0.25">
      <c r="A51" t="s">
        <v>395</v>
      </c>
    </row>
    <row r="52" spans="1:1" x14ac:dyDescent="0.25">
      <c r="A52" t="s">
        <v>397</v>
      </c>
    </row>
    <row r="53" spans="1:1" x14ac:dyDescent="0.25">
      <c r="A53" t="s">
        <v>399</v>
      </c>
    </row>
    <row r="54" spans="1:1" x14ac:dyDescent="0.25">
      <c r="A54" t="s">
        <v>401</v>
      </c>
    </row>
    <row r="55" spans="1:1" x14ac:dyDescent="0.25">
      <c r="A55" t="s">
        <v>2979</v>
      </c>
    </row>
    <row r="56" spans="1:1" x14ac:dyDescent="0.25">
      <c r="A56" t="s">
        <v>2980</v>
      </c>
    </row>
    <row r="57" spans="1:1" x14ac:dyDescent="0.25">
      <c r="A57" t="s">
        <v>2981</v>
      </c>
    </row>
    <row r="58" spans="1:1" x14ac:dyDescent="0.25">
      <c r="A58" t="s">
        <v>2982</v>
      </c>
    </row>
    <row r="59" spans="1:1" x14ac:dyDescent="0.25">
      <c r="A59" t="s">
        <v>411</v>
      </c>
    </row>
    <row r="60" spans="1:1" x14ac:dyDescent="0.25">
      <c r="A60" t="s">
        <v>413</v>
      </c>
    </row>
    <row r="61" spans="1:1" x14ac:dyDescent="0.25">
      <c r="A61" t="s">
        <v>415</v>
      </c>
    </row>
    <row r="62" spans="1:1" x14ac:dyDescent="0.25">
      <c r="A62" t="s">
        <v>417</v>
      </c>
    </row>
    <row r="63" spans="1:1" x14ac:dyDescent="0.25">
      <c r="A63" t="s">
        <v>2983</v>
      </c>
    </row>
    <row r="64" spans="1:1" x14ac:dyDescent="0.25">
      <c r="A64" t="s">
        <v>2946</v>
      </c>
    </row>
    <row r="65" spans="1:1" x14ac:dyDescent="0.25">
      <c r="A65" t="s">
        <v>2984</v>
      </c>
    </row>
    <row r="66" spans="1:1" x14ac:dyDescent="0.25">
      <c r="A66" t="s">
        <v>2985</v>
      </c>
    </row>
    <row r="67" spans="1:1" x14ac:dyDescent="0.25">
      <c r="A67" t="s">
        <v>2986</v>
      </c>
    </row>
    <row r="68" spans="1:1" x14ac:dyDescent="0.25">
      <c r="A68" t="s">
        <v>429</v>
      </c>
    </row>
    <row r="69" spans="1:1" x14ac:dyDescent="0.25">
      <c r="A69" t="s">
        <v>2987</v>
      </c>
    </row>
    <row r="70" spans="1:1" x14ac:dyDescent="0.25">
      <c r="A70" t="s">
        <v>2988</v>
      </c>
    </row>
    <row r="71" spans="1:1" x14ac:dyDescent="0.25">
      <c r="A71" t="s">
        <v>2989</v>
      </c>
    </row>
    <row r="72" spans="1:1" x14ac:dyDescent="0.25">
      <c r="A72" t="s">
        <v>2990</v>
      </c>
    </row>
    <row r="73" spans="1:1" x14ac:dyDescent="0.25">
      <c r="A73" t="s">
        <v>2945</v>
      </c>
    </row>
    <row r="74" spans="1:1" x14ac:dyDescent="0.25">
      <c r="A74" t="s">
        <v>52</v>
      </c>
    </row>
    <row r="75" spans="1:1" x14ac:dyDescent="0.25">
      <c r="A75" t="s">
        <v>55</v>
      </c>
    </row>
    <row r="76" spans="1:1" x14ac:dyDescent="0.25">
      <c r="A76" t="s">
        <v>53</v>
      </c>
    </row>
    <row r="77" spans="1:1" x14ac:dyDescent="0.25">
      <c r="A77" t="s">
        <v>2991</v>
      </c>
    </row>
    <row r="78" spans="1:1" x14ac:dyDescent="0.25">
      <c r="A78" t="s">
        <v>2992</v>
      </c>
    </row>
    <row r="79" spans="1:1" x14ac:dyDescent="0.25">
      <c r="A79" t="s">
        <v>2993</v>
      </c>
    </row>
    <row r="80" spans="1:1" x14ac:dyDescent="0.25">
      <c r="A80" t="s">
        <v>2994</v>
      </c>
    </row>
    <row r="81" spans="1:1" x14ac:dyDescent="0.25">
      <c r="A81" t="s">
        <v>59</v>
      </c>
    </row>
    <row r="82" spans="1:1" x14ac:dyDescent="0.25">
      <c r="A82" t="s">
        <v>60</v>
      </c>
    </row>
    <row r="83" spans="1:1" x14ac:dyDescent="0.25">
      <c r="A83" t="s">
        <v>2995</v>
      </c>
    </row>
    <row r="84" spans="1:1" x14ac:dyDescent="0.25">
      <c r="A84" t="s">
        <v>2996</v>
      </c>
    </row>
    <row r="85" spans="1:1" x14ac:dyDescent="0.25">
      <c r="A85" t="s">
        <v>75</v>
      </c>
    </row>
    <row r="86" spans="1:1" x14ac:dyDescent="0.25">
      <c r="A86" t="s">
        <v>2997</v>
      </c>
    </row>
    <row r="87" spans="1:1" x14ac:dyDescent="0.25">
      <c r="A87" t="s">
        <v>2998</v>
      </c>
    </row>
    <row r="88" spans="1:1" x14ac:dyDescent="0.25">
      <c r="A88" t="s">
        <v>2999</v>
      </c>
    </row>
    <row r="89" spans="1:1" x14ac:dyDescent="0.25">
      <c r="A89" t="s">
        <v>3000</v>
      </c>
    </row>
    <row r="90" spans="1:1" x14ac:dyDescent="0.25">
      <c r="A90" t="s">
        <v>3001</v>
      </c>
    </row>
    <row r="91" spans="1:1" x14ac:dyDescent="0.25">
      <c r="A91" t="s">
        <v>3002</v>
      </c>
    </row>
    <row r="92" spans="1:1" x14ac:dyDescent="0.25">
      <c r="A92" t="s">
        <v>3003</v>
      </c>
    </row>
    <row r="93" spans="1:1" x14ac:dyDescent="0.25">
      <c r="A93" t="s">
        <v>63</v>
      </c>
    </row>
    <row r="94" spans="1:1" x14ac:dyDescent="0.25">
      <c r="A94" t="s">
        <v>3004</v>
      </c>
    </row>
    <row r="95" spans="1:1" x14ac:dyDescent="0.25">
      <c r="A95" t="s">
        <v>3005</v>
      </c>
    </row>
    <row r="96" spans="1:1" x14ac:dyDescent="0.25">
      <c r="A96" t="s">
        <v>3006</v>
      </c>
    </row>
    <row r="97" spans="1:1" x14ac:dyDescent="0.25">
      <c r="A97" t="s">
        <v>3007</v>
      </c>
    </row>
    <row r="98" spans="1:1" x14ac:dyDescent="0.25">
      <c r="A98" t="s">
        <v>3008</v>
      </c>
    </row>
    <row r="99" spans="1:1" x14ac:dyDescent="0.25">
      <c r="A99" t="s">
        <v>71</v>
      </c>
    </row>
    <row r="100" spans="1:1" x14ac:dyDescent="0.25">
      <c r="A100" t="s">
        <v>492</v>
      </c>
    </row>
    <row r="101" spans="1:1" x14ac:dyDescent="0.25">
      <c r="A101" t="s">
        <v>2954</v>
      </c>
    </row>
    <row r="102" spans="1:1" x14ac:dyDescent="0.25">
      <c r="A102" t="s">
        <v>3009</v>
      </c>
    </row>
    <row r="103" spans="1:1" x14ac:dyDescent="0.25">
      <c r="A103" t="s">
        <v>498</v>
      </c>
    </row>
    <row r="104" spans="1:1" x14ac:dyDescent="0.25">
      <c r="A104" t="s">
        <v>3010</v>
      </c>
    </row>
    <row r="105" spans="1:1" x14ac:dyDescent="0.25">
      <c r="A105" t="s">
        <v>3011</v>
      </c>
    </row>
    <row r="106" spans="1:1" x14ac:dyDescent="0.25">
      <c r="A106" t="s">
        <v>3012</v>
      </c>
    </row>
    <row r="107" spans="1:1" x14ac:dyDescent="0.25">
      <c r="A107" t="s">
        <v>3013</v>
      </c>
    </row>
    <row r="108" spans="1:1" x14ac:dyDescent="0.25">
      <c r="A108" t="s">
        <v>3014</v>
      </c>
    </row>
    <row r="109" spans="1:1" x14ac:dyDescent="0.25">
      <c r="A109" t="s">
        <v>3015</v>
      </c>
    </row>
    <row r="110" spans="1:1" x14ac:dyDescent="0.25">
      <c r="A110" t="s">
        <v>3016</v>
      </c>
    </row>
    <row r="111" spans="1:1" x14ac:dyDescent="0.25">
      <c r="A111" t="s">
        <v>3017</v>
      </c>
    </row>
    <row r="112" spans="1:1" x14ac:dyDescent="0.25">
      <c r="A112" t="s">
        <v>3018</v>
      </c>
    </row>
    <row r="113" spans="1:1" x14ac:dyDescent="0.25">
      <c r="A113" t="s">
        <v>3019</v>
      </c>
    </row>
    <row r="114" spans="1:1" x14ac:dyDescent="0.25">
      <c r="A114" t="s">
        <v>78</v>
      </c>
    </row>
    <row r="115" spans="1:1" x14ac:dyDescent="0.25">
      <c r="A115" t="s">
        <v>3020</v>
      </c>
    </row>
    <row r="116" spans="1:1" x14ac:dyDescent="0.25">
      <c r="A116" t="s">
        <v>76</v>
      </c>
    </row>
    <row r="117" spans="1:1" x14ac:dyDescent="0.25">
      <c r="A117" t="s">
        <v>3021</v>
      </c>
    </row>
    <row r="118" spans="1:1" x14ac:dyDescent="0.25">
      <c r="A118" t="s">
        <v>3022</v>
      </c>
    </row>
    <row r="119" spans="1:1" x14ac:dyDescent="0.25">
      <c r="A119" t="s">
        <v>77</v>
      </c>
    </row>
    <row r="120" spans="1:1" x14ac:dyDescent="0.25">
      <c r="A120" t="s">
        <v>3023</v>
      </c>
    </row>
    <row r="121" spans="1:1" x14ac:dyDescent="0.25">
      <c r="A121" t="s">
        <v>79</v>
      </c>
    </row>
    <row r="122" spans="1:1" x14ac:dyDescent="0.25">
      <c r="A122" t="s">
        <v>3024</v>
      </c>
    </row>
    <row r="123" spans="1:1" x14ac:dyDescent="0.25">
      <c r="A123" t="s">
        <v>3025</v>
      </c>
    </row>
    <row r="124" spans="1:1" x14ac:dyDescent="0.25">
      <c r="A124" t="s">
        <v>82</v>
      </c>
    </row>
    <row r="125" spans="1:1" x14ac:dyDescent="0.25">
      <c r="A125" t="s">
        <v>3026</v>
      </c>
    </row>
    <row r="126" spans="1:1" x14ac:dyDescent="0.25">
      <c r="A126" t="s">
        <v>3027</v>
      </c>
    </row>
    <row r="127" spans="1:1" x14ac:dyDescent="0.25">
      <c r="A127" t="s">
        <v>3028</v>
      </c>
    </row>
    <row r="128" spans="1:1" x14ac:dyDescent="0.25">
      <c r="A128" t="s">
        <v>3029</v>
      </c>
    </row>
    <row r="129" spans="1:1" x14ac:dyDescent="0.25">
      <c r="A129" t="s">
        <v>3030</v>
      </c>
    </row>
    <row r="130" spans="1:1" x14ac:dyDescent="0.25">
      <c r="A130" t="s">
        <v>3031</v>
      </c>
    </row>
    <row r="131" spans="1:1" x14ac:dyDescent="0.25">
      <c r="A131" t="s">
        <v>3032</v>
      </c>
    </row>
    <row r="132" spans="1:1" x14ac:dyDescent="0.25">
      <c r="A132" t="s">
        <v>3033</v>
      </c>
    </row>
    <row r="133" spans="1:1" x14ac:dyDescent="0.25">
      <c r="A133" t="s">
        <v>3034</v>
      </c>
    </row>
    <row r="134" spans="1:1" x14ac:dyDescent="0.25">
      <c r="A134" t="s">
        <v>3035</v>
      </c>
    </row>
    <row r="135" spans="1:1" x14ac:dyDescent="0.25">
      <c r="A135" t="s">
        <v>3036</v>
      </c>
    </row>
    <row r="136" spans="1:1" x14ac:dyDescent="0.25">
      <c r="A136" t="s">
        <v>3037</v>
      </c>
    </row>
    <row r="137" spans="1:1" x14ac:dyDescent="0.25">
      <c r="A137" t="s">
        <v>3038</v>
      </c>
    </row>
    <row r="138" spans="1:1" x14ac:dyDescent="0.25">
      <c r="A138" t="s">
        <v>3039</v>
      </c>
    </row>
    <row r="139" spans="1:1" x14ac:dyDescent="0.25">
      <c r="A139" t="s">
        <v>3040</v>
      </c>
    </row>
    <row r="140" spans="1:1" x14ac:dyDescent="0.25">
      <c r="A140" t="s">
        <v>3041</v>
      </c>
    </row>
    <row r="141" spans="1:1" x14ac:dyDescent="0.25">
      <c r="A141" t="s">
        <v>3042</v>
      </c>
    </row>
    <row r="142" spans="1:1" x14ac:dyDescent="0.25">
      <c r="A142" t="s">
        <v>3043</v>
      </c>
    </row>
    <row r="143" spans="1:1" x14ac:dyDescent="0.25">
      <c r="A143" t="s">
        <v>3044</v>
      </c>
    </row>
    <row r="144" spans="1:1" x14ac:dyDescent="0.25">
      <c r="A144" t="s">
        <v>3045</v>
      </c>
    </row>
    <row r="145" spans="1:1" x14ac:dyDescent="0.25">
      <c r="A145" t="s">
        <v>3046</v>
      </c>
    </row>
    <row r="146" spans="1:1" x14ac:dyDescent="0.25">
      <c r="A146" t="s">
        <v>3047</v>
      </c>
    </row>
    <row r="147" spans="1:1" x14ac:dyDescent="0.25">
      <c r="A147" t="s">
        <v>3048</v>
      </c>
    </row>
    <row r="148" spans="1:1" x14ac:dyDescent="0.25">
      <c r="A148" t="s">
        <v>3049</v>
      </c>
    </row>
    <row r="149" spans="1:1" x14ac:dyDescent="0.25">
      <c r="A149" t="s">
        <v>3050</v>
      </c>
    </row>
    <row r="150" spans="1:1" x14ac:dyDescent="0.25">
      <c r="A150" t="s">
        <v>3051</v>
      </c>
    </row>
    <row r="151" spans="1:1" x14ac:dyDescent="0.25">
      <c r="A151" t="s">
        <v>3052</v>
      </c>
    </row>
    <row r="152" spans="1:1" x14ac:dyDescent="0.25">
      <c r="A152" t="s">
        <v>3053</v>
      </c>
    </row>
    <row r="153" spans="1:1" x14ac:dyDescent="0.25">
      <c r="A153" t="s">
        <v>3054</v>
      </c>
    </row>
    <row r="154" spans="1:1" x14ac:dyDescent="0.25">
      <c r="A154" t="s">
        <v>3055</v>
      </c>
    </row>
    <row r="155" spans="1:1" x14ac:dyDescent="0.25">
      <c r="A155" t="s">
        <v>3056</v>
      </c>
    </row>
    <row r="156" spans="1:1" x14ac:dyDescent="0.25">
      <c r="A156" t="s">
        <v>3057</v>
      </c>
    </row>
    <row r="157" spans="1:1" x14ac:dyDescent="0.25">
      <c r="A157" t="s">
        <v>3058</v>
      </c>
    </row>
    <row r="158" spans="1:1" x14ac:dyDescent="0.25">
      <c r="A158" t="s">
        <v>3059</v>
      </c>
    </row>
    <row r="159" spans="1:1" x14ac:dyDescent="0.25">
      <c r="A159" t="s">
        <v>3060</v>
      </c>
    </row>
    <row r="160" spans="1:1" x14ac:dyDescent="0.25">
      <c r="A160" t="s">
        <v>3061</v>
      </c>
    </row>
    <row r="161" spans="1:1" x14ac:dyDescent="0.25">
      <c r="A161" t="s">
        <v>3062</v>
      </c>
    </row>
    <row r="162" spans="1:1" x14ac:dyDescent="0.25">
      <c r="A162" t="s">
        <v>3063</v>
      </c>
    </row>
    <row r="163" spans="1:1" x14ac:dyDescent="0.25">
      <c r="A163" t="s">
        <v>3064</v>
      </c>
    </row>
    <row r="164" spans="1:1" x14ac:dyDescent="0.25">
      <c r="A164" t="s">
        <v>3065</v>
      </c>
    </row>
    <row r="165" spans="1:1" x14ac:dyDescent="0.25">
      <c r="A165" t="s">
        <v>2953</v>
      </c>
    </row>
    <row r="166" spans="1:1" x14ac:dyDescent="0.25">
      <c r="A166" t="s">
        <v>3066</v>
      </c>
    </row>
    <row r="167" spans="1:1" x14ac:dyDescent="0.25">
      <c r="A167" t="s">
        <v>3067</v>
      </c>
    </row>
    <row r="168" spans="1:1" x14ac:dyDescent="0.25">
      <c r="A168" t="s">
        <v>3068</v>
      </c>
    </row>
    <row r="169" spans="1:1" x14ac:dyDescent="0.25">
      <c r="A169" t="s">
        <v>48</v>
      </c>
    </row>
    <row r="170" spans="1:1" x14ac:dyDescent="0.25">
      <c r="A170" t="s">
        <v>3069</v>
      </c>
    </row>
    <row r="171" spans="1:1" x14ac:dyDescent="0.25">
      <c r="A171" t="s">
        <v>3070</v>
      </c>
    </row>
    <row r="172" spans="1:1" x14ac:dyDescent="0.25">
      <c r="A172" t="s">
        <v>3071</v>
      </c>
    </row>
    <row r="173" spans="1:1" x14ac:dyDescent="0.25">
      <c r="A173" t="s">
        <v>3072</v>
      </c>
    </row>
    <row r="174" spans="1:1" x14ac:dyDescent="0.25">
      <c r="A174" t="s">
        <v>3073</v>
      </c>
    </row>
    <row r="175" spans="1:1" x14ac:dyDescent="0.25">
      <c r="A175" t="s">
        <v>3074</v>
      </c>
    </row>
    <row r="176" spans="1:1" x14ac:dyDescent="0.25">
      <c r="A176" t="s">
        <v>3075</v>
      </c>
    </row>
    <row r="177" spans="1:1" x14ac:dyDescent="0.25">
      <c r="A177" t="s">
        <v>3076</v>
      </c>
    </row>
    <row r="178" spans="1:1" x14ac:dyDescent="0.25">
      <c r="A178" t="s">
        <v>3077</v>
      </c>
    </row>
    <row r="179" spans="1:1" x14ac:dyDescent="0.25">
      <c r="A179" t="s">
        <v>3078</v>
      </c>
    </row>
    <row r="180" spans="1:1" x14ac:dyDescent="0.25">
      <c r="A180" t="s">
        <v>3079</v>
      </c>
    </row>
    <row r="181" spans="1:1" x14ac:dyDescent="0.25">
      <c r="A181" t="s">
        <v>68</v>
      </c>
    </row>
    <row r="182" spans="1:1" x14ac:dyDescent="0.25">
      <c r="A182" t="s">
        <v>3080</v>
      </c>
    </row>
    <row r="183" spans="1:1" x14ac:dyDescent="0.25">
      <c r="A183" t="s">
        <v>3081</v>
      </c>
    </row>
    <row r="184" spans="1:1" x14ac:dyDescent="0.25">
      <c r="A184" t="s">
        <v>3082</v>
      </c>
    </row>
    <row r="185" spans="1:1" x14ac:dyDescent="0.25">
      <c r="A185" t="s">
        <v>3083</v>
      </c>
    </row>
    <row r="186" spans="1:1" x14ac:dyDescent="0.25">
      <c r="A186" t="s">
        <v>3084</v>
      </c>
    </row>
    <row r="187" spans="1:1" x14ac:dyDescent="0.25">
      <c r="A187" t="s">
        <v>3085</v>
      </c>
    </row>
    <row r="188" spans="1:1" x14ac:dyDescent="0.25">
      <c r="A188" t="s">
        <v>3086</v>
      </c>
    </row>
    <row r="189" spans="1:1" x14ac:dyDescent="0.25">
      <c r="A189" t="s">
        <v>3087</v>
      </c>
    </row>
    <row r="190" spans="1:1" x14ac:dyDescent="0.25">
      <c r="A190" t="s">
        <v>3088</v>
      </c>
    </row>
    <row r="191" spans="1:1" x14ac:dyDescent="0.25">
      <c r="A191" t="s">
        <v>3089</v>
      </c>
    </row>
    <row r="192" spans="1:1" x14ac:dyDescent="0.25">
      <c r="A192" t="s">
        <v>3090</v>
      </c>
    </row>
    <row r="193" spans="1:1" x14ac:dyDescent="0.25">
      <c r="A193" t="s">
        <v>3091</v>
      </c>
    </row>
    <row r="194" spans="1:1" x14ac:dyDescent="0.25">
      <c r="A194" t="s">
        <v>3092</v>
      </c>
    </row>
    <row r="195" spans="1:1" x14ac:dyDescent="0.25">
      <c r="A195" t="s">
        <v>3093</v>
      </c>
    </row>
    <row r="196" spans="1:1" x14ac:dyDescent="0.25">
      <c r="A196" t="s">
        <v>3094</v>
      </c>
    </row>
    <row r="197" spans="1:1" x14ac:dyDescent="0.25">
      <c r="A197" t="s">
        <v>3095</v>
      </c>
    </row>
    <row r="198" spans="1:1" x14ac:dyDescent="0.25">
      <c r="A198" t="s">
        <v>3096</v>
      </c>
    </row>
    <row r="199" spans="1:1" x14ac:dyDescent="0.25">
      <c r="A199" t="s">
        <v>3097</v>
      </c>
    </row>
    <row r="200" spans="1:1" x14ac:dyDescent="0.25">
      <c r="A200" t="s">
        <v>3098</v>
      </c>
    </row>
    <row r="201" spans="1:1" x14ac:dyDescent="0.25">
      <c r="A201" t="s">
        <v>3099</v>
      </c>
    </row>
    <row r="202" spans="1:1" x14ac:dyDescent="0.25">
      <c r="A202" t="s">
        <v>96</v>
      </c>
    </row>
    <row r="203" spans="1:1" x14ac:dyDescent="0.25">
      <c r="A203" t="s">
        <v>94</v>
      </c>
    </row>
    <row r="204" spans="1:1" x14ac:dyDescent="0.25">
      <c r="A204" t="s">
        <v>3100</v>
      </c>
    </row>
    <row r="205" spans="1:1" x14ac:dyDescent="0.25">
      <c r="A205" t="s">
        <v>700</v>
      </c>
    </row>
    <row r="206" spans="1:1" x14ac:dyDescent="0.25">
      <c r="A206" t="s">
        <v>2933</v>
      </c>
    </row>
    <row r="207" spans="1:1" x14ac:dyDescent="0.25">
      <c r="A207" t="s">
        <v>3101</v>
      </c>
    </row>
    <row r="208" spans="1:1" x14ac:dyDescent="0.25">
      <c r="A208" t="s">
        <v>3102</v>
      </c>
    </row>
    <row r="209" spans="1:1" x14ac:dyDescent="0.25">
      <c r="A209" t="s">
        <v>3103</v>
      </c>
    </row>
    <row r="210" spans="1:1" x14ac:dyDescent="0.25">
      <c r="A210" t="s">
        <v>3104</v>
      </c>
    </row>
    <row r="211" spans="1:1" x14ac:dyDescent="0.25">
      <c r="A211" t="s">
        <v>93</v>
      </c>
    </row>
    <row r="212" spans="1:1" x14ac:dyDescent="0.25">
      <c r="A212" t="s">
        <v>2930</v>
      </c>
    </row>
    <row r="213" spans="1:1" x14ac:dyDescent="0.25">
      <c r="A213" t="s">
        <v>80</v>
      </c>
    </row>
    <row r="214" spans="1:1" x14ac:dyDescent="0.25">
      <c r="A214" t="s">
        <v>85</v>
      </c>
    </row>
    <row r="215" spans="1:1" x14ac:dyDescent="0.25">
      <c r="A215" t="s">
        <v>86</v>
      </c>
    </row>
    <row r="216" spans="1:1" x14ac:dyDescent="0.25">
      <c r="A216" t="s">
        <v>87</v>
      </c>
    </row>
    <row r="217" spans="1:1" x14ac:dyDescent="0.25">
      <c r="A217" t="s">
        <v>89</v>
      </c>
    </row>
    <row r="218" spans="1:1" x14ac:dyDescent="0.25">
      <c r="A218" t="s">
        <v>74</v>
      </c>
    </row>
    <row r="219" spans="1:1" x14ac:dyDescent="0.25">
      <c r="A219" t="s">
        <v>3105</v>
      </c>
    </row>
    <row r="220" spans="1:1" x14ac:dyDescent="0.25">
      <c r="A220" t="s">
        <v>3106</v>
      </c>
    </row>
    <row r="221" spans="1:1" x14ac:dyDescent="0.25">
      <c r="A221" t="s">
        <v>62</v>
      </c>
    </row>
    <row r="222" spans="1:1" x14ac:dyDescent="0.25">
      <c r="A222" t="s">
        <v>61</v>
      </c>
    </row>
    <row r="223" spans="1:1" x14ac:dyDescent="0.25">
      <c r="A223" t="s">
        <v>3107</v>
      </c>
    </row>
    <row r="224" spans="1:1" x14ac:dyDescent="0.25">
      <c r="A224" t="s">
        <v>84</v>
      </c>
    </row>
    <row r="225" spans="1:1" x14ac:dyDescent="0.25">
      <c r="A225" t="s">
        <v>3108</v>
      </c>
    </row>
    <row r="226" spans="1:1" x14ac:dyDescent="0.25">
      <c r="A226" t="s">
        <v>3109</v>
      </c>
    </row>
    <row r="227" spans="1:1" x14ac:dyDescent="0.25">
      <c r="A227" t="s">
        <v>3110</v>
      </c>
    </row>
    <row r="228" spans="1:1" x14ac:dyDescent="0.25">
      <c r="A228" t="s">
        <v>3111</v>
      </c>
    </row>
    <row r="229" spans="1:1" x14ac:dyDescent="0.25">
      <c r="A229" t="s">
        <v>3112</v>
      </c>
    </row>
    <row r="230" spans="1:1" x14ac:dyDescent="0.25">
      <c r="A230" t="s">
        <v>3113</v>
      </c>
    </row>
    <row r="231" spans="1:1" x14ac:dyDescent="0.25">
      <c r="A231" t="s">
        <v>2935</v>
      </c>
    </row>
    <row r="232" spans="1:1" x14ac:dyDescent="0.25">
      <c r="A232" t="s">
        <v>88</v>
      </c>
    </row>
    <row r="233" spans="1:1" x14ac:dyDescent="0.25">
      <c r="A233" t="s">
        <v>90</v>
      </c>
    </row>
    <row r="234" spans="1:1" x14ac:dyDescent="0.25">
      <c r="A234" t="s">
        <v>73</v>
      </c>
    </row>
    <row r="235" spans="1:1" x14ac:dyDescent="0.25">
      <c r="A235" t="s">
        <v>3114</v>
      </c>
    </row>
    <row r="236" spans="1:1" x14ac:dyDescent="0.25">
      <c r="A236" t="s">
        <v>3115</v>
      </c>
    </row>
    <row r="237" spans="1:1" x14ac:dyDescent="0.25">
      <c r="A237" t="s">
        <v>3116</v>
      </c>
    </row>
    <row r="238" spans="1:1" x14ac:dyDescent="0.25">
      <c r="A238" t="s">
        <v>3117</v>
      </c>
    </row>
    <row r="239" spans="1:1" x14ac:dyDescent="0.25">
      <c r="A239" t="s">
        <v>3118</v>
      </c>
    </row>
    <row r="240" spans="1:1" x14ac:dyDescent="0.25">
      <c r="A240" t="s">
        <v>3119</v>
      </c>
    </row>
    <row r="241" spans="1:1" x14ac:dyDescent="0.25">
      <c r="A241" t="s">
        <v>3120</v>
      </c>
    </row>
    <row r="242" spans="1:1" x14ac:dyDescent="0.25">
      <c r="A242" t="s">
        <v>774</v>
      </c>
    </row>
    <row r="243" spans="1:1" x14ac:dyDescent="0.25">
      <c r="A243" t="s">
        <v>776</v>
      </c>
    </row>
    <row r="244" spans="1:1" x14ac:dyDescent="0.25">
      <c r="A244" t="s">
        <v>778</v>
      </c>
    </row>
    <row r="245" spans="1:1" x14ac:dyDescent="0.25">
      <c r="A245" t="s">
        <v>780</v>
      </c>
    </row>
    <row r="246" spans="1:1" x14ac:dyDescent="0.25">
      <c r="A246" t="s">
        <v>3121</v>
      </c>
    </row>
    <row r="247" spans="1:1" x14ac:dyDescent="0.25">
      <c r="A247" t="s">
        <v>3122</v>
      </c>
    </row>
    <row r="248" spans="1:1" x14ac:dyDescent="0.25">
      <c r="A248" t="s">
        <v>3123</v>
      </c>
    </row>
    <row r="249" spans="1:1" x14ac:dyDescent="0.25">
      <c r="A249" t="s">
        <v>3124</v>
      </c>
    </row>
    <row r="250" spans="1:1" x14ac:dyDescent="0.25">
      <c r="A250" t="s">
        <v>3125</v>
      </c>
    </row>
    <row r="251" spans="1:1" x14ac:dyDescent="0.25">
      <c r="A251" t="s">
        <v>3126</v>
      </c>
    </row>
    <row r="252" spans="1:1" x14ac:dyDescent="0.25">
      <c r="A252" t="s">
        <v>3127</v>
      </c>
    </row>
    <row r="253" spans="1:1" x14ac:dyDescent="0.25">
      <c r="A253" t="s">
        <v>3128</v>
      </c>
    </row>
    <row r="254" spans="1:1" x14ac:dyDescent="0.25">
      <c r="A254" t="s">
        <v>3129</v>
      </c>
    </row>
    <row r="255" spans="1:1" x14ac:dyDescent="0.25">
      <c r="A255" t="s">
        <v>3130</v>
      </c>
    </row>
    <row r="256" spans="1:1" x14ac:dyDescent="0.25">
      <c r="A256" t="s">
        <v>3131</v>
      </c>
    </row>
    <row r="257" spans="1:1" x14ac:dyDescent="0.25">
      <c r="A257" t="s">
        <v>3132</v>
      </c>
    </row>
    <row r="258" spans="1:1" x14ac:dyDescent="0.25">
      <c r="A258" t="s">
        <v>3133</v>
      </c>
    </row>
    <row r="259" spans="1:1" x14ac:dyDescent="0.25">
      <c r="A259" t="s">
        <v>3134</v>
      </c>
    </row>
    <row r="260" spans="1:1" x14ac:dyDescent="0.25">
      <c r="A260" t="s">
        <v>3135</v>
      </c>
    </row>
    <row r="261" spans="1:1" x14ac:dyDescent="0.25">
      <c r="A261" t="s">
        <v>3136</v>
      </c>
    </row>
    <row r="262" spans="1:1" x14ac:dyDescent="0.25">
      <c r="A262" t="s">
        <v>3137</v>
      </c>
    </row>
    <row r="263" spans="1:1" x14ac:dyDescent="0.25">
      <c r="A263" t="s">
        <v>3138</v>
      </c>
    </row>
    <row r="264" spans="1:1" x14ac:dyDescent="0.25">
      <c r="A264" t="s">
        <v>3139</v>
      </c>
    </row>
    <row r="265" spans="1:1" x14ac:dyDescent="0.25">
      <c r="A265" t="s">
        <v>3140</v>
      </c>
    </row>
    <row r="266" spans="1:1" x14ac:dyDescent="0.25">
      <c r="A266" t="s">
        <v>3141</v>
      </c>
    </row>
    <row r="267" spans="1:1" x14ac:dyDescent="0.25">
      <c r="A267" t="s">
        <v>3142</v>
      </c>
    </row>
    <row r="268" spans="1:1" x14ac:dyDescent="0.25">
      <c r="A268" t="s">
        <v>3143</v>
      </c>
    </row>
    <row r="269" spans="1:1" x14ac:dyDescent="0.25">
      <c r="A269" t="s">
        <v>3144</v>
      </c>
    </row>
    <row r="270" spans="1:1" x14ac:dyDescent="0.25">
      <c r="A270" t="s">
        <v>3145</v>
      </c>
    </row>
    <row r="271" spans="1:1" x14ac:dyDescent="0.25">
      <c r="A271" t="s">
        <v>3146</v>
      </c>
    </row>
    <row r="272" spans="1:1" x14ac:dyDescent="0.25">
      <c r="A272" t="s">
        <v>3147</v>
      </c>
    </row>
    <row r="273" spans="1:1" x14ac:dyDescent="0.25">
      <c r="A273" t="s">
        <v>3148</v>
      </c>
    </row>
    <row r="274" spans="1:1" x14ac:dyDescent="0.25">
      <c r="A274" t="s">
        <v>3149</v>
      </c>
    </row>
    <row r="275" spans="1:1" x14ac:dyDescent="0.25">
      <c r="A275" t="s">
        <v>3150</v>
      </c>
    </row>
    <row r="276" spans="1:1" x14ac:dyDescent="0.25">
      <c r="A276" t="s">
        <v>3151</v>
      </c>
    </row>
    <row r="277" spans="1:1" x14ac:dyDescent="0.25">
      <c r="A277" t="s">
        <v>3152</v>
      </c>
    </row>
    <row r="278" spans="1:1" x14ac:dyDescent="0.25">
      <c r="A278" t="s">
        <v>3153</v>
      </c>
    </row>
    <row r="279" spans="1:1" x14ac:dyDescent="0.25">
      <c r="A279" t="s">
        <v>3154</v>
      </c>
    </row>
    <row r="280" spans="1:1" x14ac:dyDescent="0.25">
      <c r="A280" t="s">
        <v>3155</v>
      </c>
    </row>
    <row r="281" spans="1:1" x14ac:dyDescent="0.25">
      <c r="A281" t="s">
        <v>3156</v>
      </c>
    </row>
    <row r="282" spans="1:1" x14ac:dyDescent="0.25">
      <c r="A282" t="s">
        <v>3157</v>
      </c>
    </row>
    <row r="283" spans="1:1" x14ac:dyDescent="0.25">
      <c r="A283" t="s">
        <v>3158</v>
      </c>
    </row>
    <row r="284" spans="1:1" x14ac:dyDescent="0.25">
      <c r="A284" t="s">
        <v>3159</v>
      </c>
    </row>
    <row r="285" spans="1:1" x14ac:dyDescent="0.25">
      <c r="A285" t="s">
        <v>3160</v>
      </c>
    </row>
    <row r="286" spans="1:1" x14ac:dyDescent="0.25">
      <c r="A286" t="s">
        <v>3161</v>
      </c>
    </row>
    <row r="287" spans="1:1" x14ac:dyDescent="0.25">
      <c r="A287" t="s">
        <v>3162</v>
      </c>
    </row>
    <row r="288" spans="1:1" x14ac:dyDescent="0.25">
      <c r="A288" t="s">
        <v>3163</v>
      </c>
    </row>
    <row r="289" spans="1:1" x14ac:dyDescent="0.25">
      <c r="A289" t="s">
        <v>3164</v>
      </c>
    </row>
    <row r="290" spans="1:1" x14ac:dyDescent="0.25">
      <c r="A290" t="s">
        <v>3165</v>
      </c>
    </row>
    <row r="291" spans="1:1" x14ac:dyDescent="0.25">
      <c r="A291" t="s">
        <v>3166</v>
      </c>
    </row>
    <row r="292" spans="1:1" x14ac:dyDescent="0.25">
      <c r="A292" t="s">
        <v>3167</v>
      </c>
    </row>
    <row r="293" spans="1:1" x14ac:dyDescent="0.25">
      <c r="A293" t="s">
        <v>3168</v>
      </c>
    </row>
    <row r="294" spans="1:1" x14ac:dyDescent="0.25">
      <c r="A294" t="s">
        <v>3169</v>
      </c>
    </row>
    <row r="295" spans="1:1" x14ac:dyDescent="0.25">
      <c r="A295" t="s">
        <v>3170</v>
      </c>
    </row>
    <row r="296" spans="1:1" x14ac:dyDescent="0.25">
      <c r="A296" t="s">
        <v>3171</v>
      </c>
    </row>
    <row r="297" spans="1:1" x14ac:dyDescent="0.25">
      <c r="A297" t="s">
        <v>3172</v>
      </c>
    </row>
    <row r="298" spans="1:1" x14ac:dyDescent="0.25">
      <c r="A298" t="s">
        <v>3173</v>
      </c>
    </row>
    <row r="299" spans="1:1" x14ac:dyDescent="0.25">
      <c r="A299" t="s">
        <v>3174</v>
      </c>
    </row>
    <row r="300" spans="1:1" x14ac:dyDescent="0.25">
      <c r="A300" t="s">
        <v>3175</v>
      </c>
    </row>
    <row r="301" spans="1:1" x14ac:dyDescent="0.25">
      <c r="A301" t="s">
        <v>3176</v>
      </c>
    </row>
    <row r="302" spans="1:1" x14ac:dyDescent="0.25">
      <c r="A302" t="s">
        <v>3177</v>
      </c>
    </row>
    <row r="303" spans="1:1" x14ac:dyDescent="0.25">
      <c r="A303" t="s">
        <v>3178</v>
      </c>
    </row>
    <row r="304" spans="1:1" x14ac:dyDescent="0.25">
      <c r="A304" t="s">
        <v>3179</v>
      </c>
    </row>
    <row r="305" spans="1:1" x14ac:dyDescent="0.25">
      <c r="A305" t="s">
        <v>3180</v>
      </c>
    </row>
    <row r="306" spans="1:1" x14ac:dyDescent="0.25">
      <c r="A306" t="s">
        <v>3181</v>
      </c>
    </row>
    <row r="307" spans="1:1" x14ac:dyDescent="0.25">
      <c r="A307" t="s">
        <v>3182</v>
      </c>
    </row>
    <row r="308" spans="1:1" x14ac:dyDescent="0.25">
      <c r="A308" t="s">
        <v>3183</v>
      </c>
    </row>
    <row r="309" spans="1:1" x14ac:dyDescent="0.25">
      <c r="A309" t="s">
        <v>3184</v>
      </c>
    </row>
    <row r="310" spans="1:1" x14ac:dyDescent="0.25">
      <c r="A310" t="s">
        <v>3185</v>
      </c>
    </row>
    <row r="311" spans="1:1" x14ac:dyDescent="0.25">
      <c r="A311" t="s">
        <v>3186</v>
      </c>
    </row>
    <row r="312" spans="1:1" x14ac:dyDescent="0.25">
      <c r="A312" t="s">
        <v>3187</v>
      </c>
    </row>
    <row r="313" spans="1:1" x14ac:dyDescent="0.25">
      <c r="A313" t="s">
        <v>3188</v>
      </c>
    </row>
    <row r="314" spans="1:1" x14ac:dyDescent="0.25">
      <c r="A314" t="s">
        <v>3189</v>
      </c>
    </row>
    <row r="315" spans="1:1" x14ac:dyDescent="0.25">
      <c r="A315" t="s">
        <v>3190</v>
      </c>
    </row>
    <row r="316" spans="1:1" x14ac:dyDescent="0.25">
      <c r="A316" t="s">
        <v>3191</v>
      </c>
    </row>
    <row r="317" spans="1:1" x14ac:dyDescent="0.25">
      <c r="A317" t="s">
        <v>3192</v>
      </c>
    </row>
    <row r="318" spans="1:1" x14ac:dyDescent="0.25">
      <c r="A318" t="s">
        <v>3193</v>
      </c>
    </row>
    <row r="319" spans="1:1" x14ac:dyDescent="0.25">
      <c r="A319" t="s">
        <v>3194</v>
      </c>
    </row>
    <row r="320" spans="1:1" x14ac:dyDescent="0.25">
      <c r="A320" t="s">
        <v>3195</v>
      </c>
    </row>
    <row r="321" spans="1:1" x14ac:dyDescent="0.25">
      <c r="A321" t="s">
        <v>3196</v>
      </c>
    </row>
    <row r="322" spans="1:1" x14ac:dyDescent="0.25">
      <c r="A322" t="s">
        <v>3197</v>
      </c>
    </row>
    <row r="323" spans="1:1" x14ac:dyDescent="0.25">
      <c r="A323" t="s">
        <v>3198</v>
      </c>
    </row>
    <row r="324" spans="1:1" x14ac:dyDescent="0.25">
      <c r="A324" t="s">
        <v>3199</v>
      </c>
    </row>
    <row r="325" spans="1:1" x14ac:dyDescent="0.25">
      <c r="A325" t="s">
        <v>3200</v>
      </c>
    </row>
    <row r="326" spans="1:1" x14ac:dyDescent="0.25">
      <c r="A326" t="s">
        <v>3201</v>
      </c>
    </row>
    <row r="327" spans="1:1" x14ac:dyDescent="0.25">
      <c r="A327" t="s">
        <v>3202</v>
      </c>
    </row>
    <row r="328" spans="1:1" x14ac:dyDescent="0.25">
      <c r="A328" t="s">
        <v>3203</v>
      </c>
    </row>
    <row r="329" spans="1:1" x14ac:dyDescent="0.25">
      <c r="A329" t="s">
        <v>3204</v>
      </c>
    </row>
    <row r="330" spans="1:1" x14ac:dyDescent="0.25">
      <c r="A330" t="s">
        <v>3205</v>
      </c>
    </row>
    <row r="331" spans="1:1" x14ac:dyDescent="0.25">
      <c r="A331" t="s">
        <v>3206</v>
      </c>
    </row>
    <row r="332" spans="1:1" x14ac:dyDescent="0.25">
      <c r="A332" t="s">
        <v>3207</v>
      </c>
    </row>
    <row r="333" spans="1:1" x14ac:dyDescent="0.25">
      <c r="A333" t="s">
        <v>3208</v>
      </c>
    </row>
    <row r="334" spans="1:1" x14ac:dyDescent="0.25">
      <c r="A334" t="s">
        <v>3209</v>
      </c>
    </row>
    <row r="335" spans="1:1" x14ac:dyDescent="0.25">
      <c r="A335" t="s">
        <v>3210</v>
      </c>
    </row>
    <row r="336" spans="1:1" x14ac:dyDescent="0.25">
      <c r="A336" t="s">
        <v>3211</v>
      </c>
    </row>
    <row r="337" spans="1:1" x14ac:dyDescent="0.25">
      <c r="A337" t="s">
        <v>3212</v>
      </c>
    </row>
    <row r="338" spans="1:1" x14ac:dyDescent="0.25">
      <c r="A338" t="s">
        <v>3213</v>
      </c>
    </row>
    <row r="339" spans="1:1" x14ac:dyDescent="0.25">
      <c r="A339" t="s">
        <v>3214</v>
      </c>
    </row>
    <row r="340" spans="1:1" x14ac:dyDescent="0.25">
      <c r="A340" t="s">
        <v>3215</v>
      </c>
    </row>
    <row r="341" spans="1:1" x14ac:dyDescent="0.25">
      <c r="A341" t="s">
        <v>3216</v>
      </c>
    </row>
    <row r="342" spans="1:1" x14ac:dyDescent="0.25">
      <c r="A342" t="s">
        <v>3217</v>
      </c>
    </row>
    <row r="343" spans="1:1" x14ac:dyDescent="0.25">
      <c r="A343" t="s">
        <v>3218</v>
      </c>
    </row>
    <row r="344" spans="1:1" x14ac:dyDescent="0.25">
      <c r="A344" t="s">
        <v>3219</v>
      </c>
    </row>
    <row r="345" spans="1:1" x14ac:dyDescent="0.25">
      <c r="A345" t="s">
        <v>3220</v>
      </c>
    </row>
    <row r="346" spans="1:1" x14ac:dyDescent="0.25">
      <c r="A346" t="s">
        <v>3221</v>
      </c>
    </row>
    <row r="347" spans="1:1" x14ac:dyDescent="0.25">
      <c r="A347" t="s">
        <v>3222</v>
      </c>
    </row>
    <row r="348" spans="1:1" x14ac:dyDescent="0.25">
      <c r="A348" t="s">
        <v>3223</v>
      </c>
    </row>
    <row r="349" spans="1:1" x14ac:dyDescent="0.25">
      <c r="A349" t="s">
        <v>3224</v>
      </c>
    </row>
    <row r="350" spans="1:1" x14ac:dyDescent="0.25">
      <c r="A350" t="s">
        <v>3225</v>
      </c>
    </row>
    <row r="351" spans="1:1" x14ac:dyDescent="0.25">
      <c r="A351" t="s">
        <v>3226</v>
      </c>
    </row>
    <row r="352" spans="1:1" x14ac:dyDescent="0.25">
      <c r="A352" t="s">
        <v>3227</v>
      </c>
    </row>
    <row r="353" spans="1:1" x14ac:dyDescent="0.25">
      <c r="A353" t="s">
        <v>3228</v>
      </c>
    </row>
    <row r="354" spans="1:1" x14ac:dyDescent="0.25">
      <c r="A354" t="s">
        <v>3229</v>
      </c>
    </row>
    <row r="355" spans="1:1" x14ac:dyDescent="0.25">
      <c r="A355" t="s">
        <v>3230</v>
      </c>
    </row>
    <row r="356" spans="1:1" x14ac:dyDescent="0.25">
      <c r="A356" t="s">
        <v>3231</v>
      </c>
    </row>
    <row r="357" spans="1:1" x14ac:dyDescent="0.25">
      <c r="A357" t="s">
        <v>3232</v>
      </c>
    </row>
    <row r="358" spans="1:1" x14ac:dyDescent="0.25">
      <c r="A358" t="s">
        <v>3233</v>
      </c>
    </row>
    <row r="359" spans="1:1" x14ac:dyDescent="0.25">
      <c r="A359" t="s">
        <v>3234</v>
      </c>
    </row>
    <row r="360" spans="1:1" x14ac:dyDescent="0.25">
      <c r="A360" t="s">
        <v>3235</v>
      </c>
    </row>
    <row r="361" spans="1:1" x14ac:dyDescent="0.25">
      <c r="A361" t="s">
        <v>3236</v>
      </c>
    </row>
    <row r="362" spans="1:1" x14ac:dyDescent="0.25">
      <c r="A362" t="s">
        <v>3237</v>
      </c>
    </row>
    <row r="363" spans="1:1" x14ac:dyDescent="0.25">
      <c r="A363" t="s">
        <v>3238</v>
      </c>
    </row>
    <row r="364" spans="1:1" x14ac:dyDescent="0.25">
      <c r="A364" t="s">
        <v>3239</v>
      </c>
    </row>
    <row r="365" spans="1:1" x14ac:dyDescent="0.25">
      <c r="A365" t="s">
        <v>3240</v>
      </c>
    </row>
    <row r="366" spans="1:1" x14ac:dyDescent="0.25">
      <c r="A366" t="s">
        <v>3241</v>
      </c>
    </row>
    <row r="367" spans="1:1" x14ac:dyDescent="0.25">
      <c r="A367" t="s">
        <v>3242</v>
      </c>
    </row>
    <row r="368" spans="1:1" x14ac:dyDescent="0.25">
      <c r="A368" t="s">
        <v>3243</v>
      </c>
    </row>
    <row r="369" spans="1:1" x14ac:dyDescent="0.25">
      <c r="A369" t="s">
        <v>3244</v>
      </c>
    </row>
    <row r="370" spans="1:1" x14ac:dyDescent="0.25">
      <c r="A370" t="s">
        <v>3245</v>
      </c>
    </row>
    <row r="371" spans="1:1" x14ac:dyDescent="0.25">
      <c r="A371" t="s">
        <v>3246</v>
      </c>
    </row>
    <row r="372" spans="1:1" x14ac:dyDescent="0.25">
      <c r="A372" t="s">
        <v>3247</v>
      </c>
    </row>
    <row r="373" spans="1:1" x14ac:dyDescent="0.25">
      <c r="A373" t="s">
        <v>3248</v>
      </c>
    </row>
    <row r="374" spans="1:1" x14ac:dyDescent="0.25">
      <c r="A374" t="s">
        <v>3249</v>
      </c>
    </row>
    <row r="375" spans="1:1" x14ac:dyDescent="0.25">
      <c r="A375" t="s">
        <v>3250</v>
      </c>
    </row>
    <row r="376" spans="1:1" x14ac:dyDescent="0.25">
      <c r="A376" t="s">
        <v>3251</v>
      </c>
    </row>
    <row r="377" spans="1:1" x14ac:dyDescent="0.25">
      <c r="A377" t="s">
        <v>3252</v>
      </c>
    </row>
    <row r="378" spans="1:1" x14ac:dyDescent="0.25">
      <c r="A378" t="s">
        <v>3253</v>
      </c>
    </row>
    <row r="379" spans="1:1" x14ac:dyDescent="0.25">
      <c r="A379" t="s">
        <v>3254</v>
      </c>
    </row>
    <row r="380" spans="1:1" x14ac:dyDescent="0.25">
      <c r="A380" t="s">
        <v>3255</v>
      </c>
    </row>
    <row r="381" spans="1:1" x14ac:dyDescent="0.25">
      <c r="A381" t="s">
        <v>3256</v>
      </c>
    </row>
    <row r="382" spans="1:1" x14ac:dyDescent="0.25">
      <c r="A382" t="s">
        <v>3257</v>
      </c>
    </row>
    <row r="383" spans="1:1" x14ac:dyDescent="0.25">
      <c r="A383" t="s">
        <v>3258</v>
      </c>
    </row>
    <row r="384" spans="1:1" x14ac:dyDescent="0.25">
      <c r="A384" t="s">
        <v>3259</v>
      </c>
    </row>
    <row r="385" spans="1:1" x14ac:dyDescent="0.25">
      <c r="A385" t="s">
        <v>3260</v>
      </c>
    </row>
    <row r="386" spans="1:1" x14ac:dyDescent="0.25">
      <c r="A386" t="s">
        <v>3261</v>
      </c>
    </row>
    <row r="387" spans="1:1" x14ac:dyDescent="0.25">
      <c r="A387" t="s">
        <v>3262</v>
      </c>
    </row>
    <row r="388" spans="1:1" x14ac:dyDescent="0.25">
      <c r="A388" t="s">
        <v>3263</v>
      </c>
    </row>
    <row r="389" spans="1:1" x14ac:dyDescent="0.25">
      <c r="A389" t="s">
        <v>3264</v>
      </c>
    </row>
    <row r="390" spans="1:1" x14ac:dyDescent="0.25">
      <c r="A390" t="s">
        <v>3265</v>
      </c>
    </row>
    <row r="391" spans="1:1" x14ac:dyDescent="0.25">
      <c r="A391" t="s">
        <v>3266</v>
      </c>
    </row>
    <row r="392" spans="1:1" x14ac:dyDescent="0.25">
      <c r="A392" t="s">
        <v>3267</v>
      </c>
    </row>
    <row r="393" spans="1:1" x14ac:dyDescent="0.25">
      <c r="A393" t="s">
        <v>3268</v>
      </c>
    </row>
    <row r="394" spans="1:1" x14ac:dyDescent="0.25">
      <c r="A394" t="s">
        <v>3269</v>
      </c>
    </row>
    <row r="395" spans="1:1" x14ac:dyDescent="0.25">
      <c r="A395" t="s">
        <v>1057</v>
      </c>
    </row>
    <row r="396" spans="1:1" x14ac:dyDescent="0.25">
      <c r="A396" t="s">
        <v>3270</v>
      </c>
    </row>
    <row r="397" spans="1:1" x14ac:dyDescent="0.25">
      <c r="A397" t="s">
        <v>3271</v>
      </c>
    </row>
    <row r="398" spans="1:1" x14ac:dyDescent="0.25">
      <c r="A398" t="s">
        <v>3272</v>
      </c>
    </row>
    <row r="399" spans="1:1" x14ac:dyDescent="0.25">
      <c r="A399" t="s">
        <v>3273</v>
      </c>
    </row>
    <row r="400" spans="1:1" x14ac:dyDescent="0.25">
      <c r="A400" t="s">
        <v>3274</v>
      </c>
    </row>
    <row r="401" spans="1:1" x14ac:dyDescent="0.25">
      <c r="A401" t="s">
        <v>3275</v>
      </c>
    </row>
    <row r="402" spans="1:1" x14ac:dyDescent="0.25">
      <c r="A402" t="s">
        <v>3276</v>
      </c>
    </row>
    <row r="403" spans="1:1" x14ac:dyDescent="0.25">
      <c r="A403" t="s">
        <v>3277</v>
      </c>
    </row>
    <row r="404" spans="1:1" x14ac:dyDescent="0.25">
      <c r="A404" t="s">
        <v>3278</v>
      </c>
    </row>
    <row r="405" spans="1:1" x14ac:dyDescent="0.25">
      <c r="A405" t="s">
        <v>3279</v>
      </c>
    </row>
    <row r="406" spans="1:1" x14ac:dyDescent="0.25">
      <c r="A406" t="s">
        <v>3280</v>
      </c>
    </row>
    <row r="407" spans="1:1" x14ac:dyDescent="0.25">
      <c r="A407" t="s">
        <v>3281</v>
      </c>
    </row>
    <row r="408" spans="1:1" x14ac:dyDescent="0.25">
      <c r="A408" t="s">
        <v>3282</v>
      </c>
    </row>
    <row r="409" spans="1:1" x14ac:dyDescent="0.25">
      <c r="A409" t="s">
        <v>3283</v>
      </c>
    </row>
    <row r="410" spans="1:1" x14ac:dyDescent="0.25">
      <c r="A410" t="s">
        <v>3284</v>
      </c>
    </row>
    <row r="411" spans="1:1" x14ac:dyDescent="0.25">
      <c r="A411" t="s">
        <v>1089</v>
      </c>
    </row>
    <row r="412" spans="1:1" x14ac:dyDescent="0.25">
      <c r="A412" t="s">
        <v>3285</v>
      </c>
    </row>
    <row r="413" spans="1:1" x14ac:dyDescent="0.25">
      <c r="A413" t="s">
        <v>3286</v>
      </c>
    </row>
    <row r="414" spans="1:1" x14ac:dyDescent="0.25">
      <c r="A414" t="s">
        <v>3287</v>
      </c>
    </row>
    <row r="415" spans="1:1" x14ac:dyDescent="0.25">
      <c r="A415" t="s">
        <v>3288</v>
      </c>
    </row>
    <row r="416" spans="1:1" x14ac:dyDescent="0.25">
      <c r="A416" t="s">
        <v>3289</v>
      </c>
    </row>
    <row r="417" spans="1:1" x14ac:dyDescent="0.25">
      <c r="A417" t="s">
        <v>3290</v>
      </c>
    </row>
    <row r="418" spans="1:1" x14ac:dyDescent="0.25">
      <c r="A418" t="s">
        <v>3291</v>
      </c>
    </row>
    <row r="419" spans="1:1" x14ac:dyDescent="0.25">
      <c r="A419" t="s">
        <v>3292</v>
      </c>
    </row>
    <row r="420" spans="1:1" x14ac:dyDescent="0.25">
      <c r="A420" t="s">
        <v>3293</v>
      </c>
    </row>
    <row r="421" spans="1:1" x14ac:dyDescent="0.25">
      <c r="A421" t="s">
        <v>3294</v>
      </c>
    </row>
    <row r="422" spans="1:1" x14ac:dyDescent="0.25">
      <c r="A422" t="s">
        <v>3295</v>
      </c>
    </row>
    <row r="423" spans="1:1" x14ac:dyDescent="0.25">
      <c r="A423" t="s">
        <v>3296</v>
      </c>
    </row>
    <row r="424" spans="1:1" x14ac:dyDescent="0.25">
      <c r="A424" t="s">
        <v>3297</v>
      </c>
    </row>
    <row r="425" spans="1:1" x14ac:dyDescent="0.25">
      <c r="A425" t="s">
        <v>3298</v>
      </c>
    </row>
    <row r="426" spans="1:1" x14ac:dyDescent="0.25">
      <c r="A426" t="s">
        <v>3299</v>
      </c>
    </row>
    <row r="427" spans="1:1" x14ac:dyDescent="0.25">
      <c r="A427" t="s">
        <v>1121</v>
      </c>
    </row>
    <row r="428" spans="1:1" x14ac:dyDescent="0.25">
      <c r="A428" t="s">
        <v>1123</v>
      </c>
    </row>
    <row r="429" spans="1:1" x14ac:dyDescent="0.25">
      <c r="A429" t="s">
        <v>1125</v>
      </c>
    </row>
    <row r="430" spans="1:1" x14ac:dyDescent="0.25">
      <c r="A430" t="s">
        <v>1127</v>
      </c>
    </row>
    <row r="431" spans="1:1" x14ac:dyDescent="0.25">
      <c r="A431" t="s">
        <v>3300</v>
      </c>
    </row>
    <row r="432" spans="1:1" x14ac:dyDescent="0.25">
      <c r="A432" t="s">
        <v>1131</v>
      </c>
    </row>
    <row r="433" spans="1:1" x14ac:dyDescent="0.25">
      <c r="A433" t="s">
        <v>1133</v>
      </c>
    </row>
    <row r="434" spans="1:1" x14ac:dyDescent="0.25">
      <c r="A434" t="s">
        <v>3301</v>
      </c>
    </row>
    <row r="435" spans="1:1" x14ac:dyDescent="0.25">
      <c r="A435" t="s">
        <v>3302</v>
      </c>
    </row>
    <row r="436" spans="1:1" x14ac:dyDescent="0.25">
      <c r="A436" t="s">
        <v>3303</v>
      </c>
    </row>
    <row r="437" spans="1:1" x14ac:dyDescent="0.25">
      <c r="A437" t="s">
        <v>3304</v>
      </c>
    </row>
    <row r="438" spans="1:1" x14ac:dyDescent="0.25">
      <c r="A438" t="s">
        <v>3305</v>
      </c>
    </row>
    <row r="439" spans="1:1" x14ac:dyDescent="0.25">
      <c r="A439" t="s">
        <v>3306</v>
      </c>
    </row>
    <row r="440" spans="1:1" x14ac:dyDescent="0.25">
      <c r="A440" t="s">
        <v>3307</v>
      </c>
    </row>
    <row r="441" spans="1:1" x14ac:dyDescent="0.25">
      <c r="A441" t="s">
        <v>3308</v>
      </c>
    </row>
    <row r="442" spans="1:1" x14ac:dyDescent="0.25">
      <c r="A442" t="s">
        <v>3309</v>
      </c>
    </row>
    <row r="443" spans="1:1" x14ac:dyDescent="0.25">
      <c r="A443" t="s">
        <v>3310</v>
      </c>
    </row>
    <row r="444" spans="1:1" x14ac:dyDescent="0.25">
      <c r="A444" t="s">
        <v>3311</v>
      </c>
    </row>
    <row r="445" spans="1:1" x14ac:dyDescent="0.25">
      <c r="A445" t="s">
        <v>3312</v>
      </c>
    </row>
    <row r="446" spans="1:1" x14ac:dyDescent="0.25">
      <c r="A446" t="s">
        <v>3313</v>
      </c>
    </row>
    <row r="447" spans="1:1" x14ac:dyDescent="0.25">
      <c r="A447" t="s">
        <v>3314</v>
      </c>
    </row>
    <row r="448" spans="1:1" x14ac:dyDescent="0.25">
      <c r="A448" t="s">
        <v>3315</v>
      </c>
    </row>
    <row r="449" spans="1:1" x14ac:dyDescent="0.25">
      <c r="A449" t="s">
        <v>3316</v>
      </c>
    </row>
    <row r="450" spans="1:1" x14ac:dyDescent="0.25">
      <c r="A450" t="s">
        <v>3317</v>
      </c>
    </row>
    <row r="451" spans="1:1" x14ac:dyDescent="0.25">
      <c r="A451" t="s">
        <v>3318</v>
      </c>
    </row>
    <row r="452" spans="1:1" x14ac:dyDescent="0.25">
      <c r="A452" t="s">
        <v>3319</v>
      </c>
    </row>
    <row r="453" spans="1:1" x14ac:dyDescent="0.25">
      <c r="A453" t="s">
        <v>3320</v>
      </c>
    </row>
    <row r="454" spans="1:1" x14ac:dyDescent="0.25">
      <c r="A454" t="s">
        <v>3321</v>
      </c>
    </row>
    <row r="455" spans="1:1" x14ac:dyDescent="0.25">
      <c r="A455" t="s">
        <v>3322</v>
      </c>
    </row>
    <row r="456" spans="1:1" x14ac:dyDescent="0.25">
      <c r="A456" t="s">
        <v>3323</v>
      </c>
    </row>
    <row r="457" spans="1:1" x14ac:dyDescent="0.25">
      <c r="A457" t="s">
        <v>3324</v>
      </c>
    </row>
    <row r="458" spans="1:1" x14ac:dyDescent="0.25">
      <c r="A458" t="s">
        <v>3325</v>
      </c>
    </row>
    <row r="459" spans="1:1" x14ac:dyDescent="0.25">
      <c r="A459" t="s">
        <v>3326</v>
      </c>
    </row>
    <row r="460" spans="1:1" x14ac:dyDescent="0.25">
      <c r="A460" t="s">
        <v>3327</v>
      </c>
    </row>
    <row r="461" spans="1:1" x14ac:dyDescent="0.25">
      <c r="A461" t="s">
        <v>3328</v>
      </c>
    </row>
    <row r="462" spans="1:1" x14ac:dyDescent="0.25">
      <c r="A462" t="s">
        <v>3329</v>
      </c>
    </row>
    <row r="463" spans="1:1" x14ac:dyDescent="0.25">
      <c r="A463" t="s">
        <v>3330</v>
      </c>
    </row>
    <row r="464" spans="1:1" x14ac:dyDescent="0.25">
      <c r="A464" t="s">
        <v>3331</v>
      </c>
    </row>
    <row r="465" spans="1:1" x14ac:dyDescent="0.25">
      <c r="A465" t="s">
        <v>64</v>
      </c>
    </row>
    <row r="466" spans="1:1" x14ac:dyDescent="0.25">
      <c r="A466" t="s">
        <v>3332</v>
      </c>
    </row>
    <row r="467" spans="1:1" x14ac:dyDescent="0.25">
      <c r="A467" t="s">
        <v>3333</v>
      </c>
    </row>
    <row r="468" spans="1:1" x14ac:dyDescent="0.25">
      <c r="A468" t="s">
        <v>3334</v>
      </c>
    </row>
    <row r="469" spans="1:1" x14ac:dyDescent="0.25">
      <c r="A469" t="s">
        <v>3335</v>
      </c>
    </row>
    <row r="470" spans="1:1" x14ac:dyDescent="0.25">
      <c r="A470" t="s">
        <v>3336</v>
      </c>
    </row>
    <row r="471" spans="1:1" x14ac:dyDescent="0.25">
      <c r="A471" t="s">
        <v>3337</v>
      </c>
    </row>
    <row r="472" spans="1:1" x14ac:dyDescent="0.25">
      <c r="A472" t="s">
        <v>3338</v>
      </c>
    </row>
    <row r="473" spans="1:1" x14ac:dyDescent="0.25">
      <c r="A473" t="s">
        <v>3339</v>
      </c>
    </row>
    <row r="474" spans="1:1" x14ac:dyDescent="0.25">
      <c r="A474" t="s">
        <v>3340</v>
      </c>
    </row>
    <row r="475" spans="1:1" x14ac:dyDescent="0.25">
      <c r="A475" t="s">
        <v>3341</v>
      </c>
    </row>
    <row r="476" spans="1:1" x14ac:dyDescent="0.25">
      <c r="A476" t="s">
        <v>3342</v>
      </c>
    </row>
    <row r="477" spans="1:1" x14ac:dyDescent="0.25">
      <c r="A477" t="s">
        <v>3343</v>
      </c>
    </row>
    <row r="478" spans="1:1" x14ac:dyDescent="0.25">
      <c r="A478" t="s">
        <v>3344</v>
      </c>
    </row>
    <row r="479" spans="1:1" x14ac:dyDescent="0.25">
      <c r="A479" t="s">
        <v>3345</v>
      </c>
    </row>
    <row r="480" spans="1:1" x14ac:dyDescent="0.25">
      <c r="A480" t="s">
        <v>3346</v>
      </c>
    </row>
    <row r="481" spans="1:1" x14ac:dyDescent="0.25">
      <c r="A481" t="s">
        <v>3347</v>
      </c>
    </row>
    <row r="482" spans="1:1" x14ac:dyDescent="0.25">
      <c r="A482" t="s">
        <v>3348</v>
      </c>
    </row>
    <row r="483" spans="1:1" x14ac:dyDescent="0.25">
      <c r="A483" t="s">
        <v>3349</v>
      </c>
    </row>
    <row r="484" spans="1:1" x14ac:dyDescent="0.25">
      <c r="A484" t="s">
        <v>3350</v>
      </c>
    </row>
    <row r="485" spans="1:1" x14ac:dyDescent="0.25">
      <c r="A485" t="s">
        <v>3351</v>
      </c>
    </row>
    <row r="486" spans="1:1" x14ac:dyDescent="0.25">
      <c r="A486" t="s">
        <v>3352</v>
      </c>
    </row>
    <row r="487" spans="1:1" x14ac:dyDescent="0.25">
      <c r="A487" t="s">
        <v>3353</v>
      </c>
    </row>
    <row r="488" spans="1:1" x14ac:dyDescent="0.25">
      <c r="A488" t="s">
        <v>3354</v>
      </c>
    </row>
    <row r="489" spans="1:1" x14ac:dyDescent="0.25">
      <c r="A489" t="s">
        <v>3355</v>
      </c>
    </row>
    <row r="490" spans="1:1" x14ac:dyDescent="0.25">
      <c r="A490" t="s">
        <v>3356</v>
      </c>
    </row>
    <row r="491" spans="1:1" x14ac:dyDescent="0.25">
      <c r="A491" t="s">
        <v>3357</v>
      </c>
    </row>
    <row r="492" spans="1:1" x14ac:dyDescent="0.25">
      <c r="A492" t="s">
        <v>3358</v>
      </c>
    </row>
    <row r="493" spans="1:1" x14ac:dyDescent="0.25">
      <c r="A493" t="s">
        <v>3359</v>
      </c>
    </row>
    <row r="494" spans="1:1" x14ac:dyDescent="0.25">
      <c r="A494" t="s">
        <v>3360</v>
      </c>
    </row>
    <row r="495" spans="1:1" x14ac:dyDescent="0.25">
      <c r="A495" t="s">
        <v>3361</v>
      </c>
    </row>
    <row r="496" spans="1:1" x14ac:dyDescent="0.25">
      <c r="A496" t="s">
        <v>3362</v>
      </c>
    </row>
    <row r="497" spans="1:1" x14ac:dyDescent="0.25">
      <c r="A497" t="s">
        <v>1261</v>
      </c>
    </row>
    <row r="498" spans="1:1" x14ac:dyDescent="0.25">
      <c r="A498" t="s">
        <v>69</v>
      </c>
    </row>
    <row r="499" spans="1:1" x14ac:dyDescent="0.25">
      <c r="A499" t="s">
        <v>70</v>
      </c>
    </row>
    <row r="500" spans="1:1" x14ac:dyDescent="0.25">
      <c r="A500" t="s">
        <v>3363</v>
      </c>
    </row>
    <row r="501" spans="1:1" x14ac:dyDescent="0.25">
      <c r="A501" t="s">
        <v>3364</v>
      </c>
    </row>
    <row r="502" spans="1:1" x14ac:dyDescent="0.25">
      <c r="A502" t="s">
        <v>3365</v>
      </c>
    </row>
    <row r="503" spans="1:1" x14ac:dyDescent="0.25">
      <c r="A503" t="s">
        <v>3366</v>
      </c>
    </row>
    <row r="504" spans="1:1" x14ac:dyDescent="0.25">
      <c r="A504" t="s">
        <v>3367</v>
      </c>
    </row>
    <row r="505" spans="1:1" x14ac:dyDescent="0.25">
      <c r="A505" t="s">
        <v>3368</v>
      </c>
    </row>
    <row r="506" spans="1:1" x14ac:dyDescent="0.25">
      <c r="A506" t="s">
        <v>3369</v>
      </c>
    </row>
    <row r="507" spans="1:1" x14ac:dyDescent="0.25">
      <c r="A507" t="s">
        <v>3370</v>
      </c>
    </row>
    <row r="508" spans="1:1" x14ac:dyDescent="0.25">
      <c r="A508" t="s">
        <v>3371</v>
      </c>
    </row>
    <row r="509" spans="1:1" x14ac:dyDescent="0.25">
      <c r="A509" t="s">
        <v>3372</v>
      </c>
    </row>
    <row r="510" spans="1:1" x14ac:dyDescent="0.25">
      <c r="A510" t="s">
        <v>3373</v>
      </c>
    </row>
    <row r="511" spans="1:1" x14ac:dyDescent="0.25">
      <c r="A511" t="s">
        <v>3374</v>
      </c>
    </row>
    <row r="512" spans="1:1" x14ac:dyDescent="0.25">
      <c r="A512" t="s">
        <v>3375</v>
      </c>
    </row>
    <row r="513" spans="1:1" x14ac:dyDescent="0.25">
      <c r="A513" t="s">
        <v>3376</v>
      </c>
    </row>
    <row r="514" spans="1:1" x14ac:dyDescent="0.25">
      <c r="A514" t="s">
        <v>3377</v>
      </c>
    </row>
    <row r="515" spans="1:1" x14ac:dyDescent="0.25">
      <c r="A515" t="s">
        <v>1297</v>
      </c>
    </row>
    <row r="516" spans="1:1" x14ac:dyDescent="0.25">
      <c r="A516" t="s">
        <v>3378</v>
      </c>
    </row>
    <row r="517" spans="1:1" x14ac:dyDescent="0.25">
      <c r="A517" t="s">
        <v>3379</v>
      </c>
    </row>
    <row r="518" spans="1:1" x14ac:dyDescent="0.25">
      <c r="A518" t="s">
        <v>3380</v>
      </c>
    </row>
    <row r="519" spans="1:1" x14ac:dyDescent="0.25">
      <c r="A519" t="s">
        <v>3381</v>
      </c>
    </row>
    <row r="520" spans="1:1" x14ac:dyDescent="0.25">
      <c r="A520" t="s">
        <v>3382</v>
      </c>
    </row>
    <row r="521" spans="1:1" x14ac:dyDescent="0.25">
      <c r="A521" t="s">
        <v>3383</v>
      </c>
    </row>
    <row r="522" spans="1:1" x14ac:dyDescent="0.25">
      <c r="A522" t="s">
        <v>1311</v>
      </c>
    </row>
    <row r="523" spans="1:1" x14ac:dyDescent="0.25">
      <c r="A523" t="s">
        <v>3384</v>
      </c>
    </row>
    <row r="524" spans="1:1" x14ac:dyDescent="0.25">
      <c r="A524" t="s">
        <v>3385</v>
      </c>
    </row>
    <row r="525" spans="1:1" x14ac:dyDescent="0.25">
      <c r="A525" t="s">
        <v>1317</v>
      </c>
    </row>
    <row r="526" spans="1:1" x14ac:dyDescent="0.25">
      <c r="A526" t="s">
        <v>3386</v>
      </c>
    </row>
    <row r="527" spans="1:1" x14ac:dyDescent="0.25">
      <c r="A527" t="s">
        <v>3387</v>
      </c>
    </row>
    <row r="528" spans="1:1" x14ac:dyDescent="0.25">
      <c r="A528" t="s">
        <v>3136</v>
      </c>
    </row>
    <row r="529" spans="1:1" x14ac:dyDescent="0.25">
      <c r="A529" t="s">
        <v>3137</v>
      </c>
    </row>
    <row r="530" spans="1:1" x14ac:dyDescent="0.25">
      <c r="A530" t="s">
        <v>3138</v>
      </c>
    </row>
    <row r="531" spans="1:1" x14ac:dyDescent="0.25">
      <c r="A531" t="s">
        <v>3139</v>
      </c>
    </row>
    <row r="532" spans="1:1" x14ac:dyDescent="0.25">
      <c r="A532" t="s">
        <v>3140</v>
      </c>
    </row>
    <row r="533" spans="1:1" x14ac:dyDescent="0.25">
      <c r="A533" t="s">
        <v>3141</v>
      </c>
    </row>
    <row r="534" spans="1:1" x14ac:dyDescent="0.25">
      <c r="A534" t="s">
        <v>3142</v>
      </c>
    </row>
    <row r="535" spans="1:1" x14ac:dyDescent="0.25">
      <c r="A535" t="s">
        <v>3143</v>
      </c>
    </row>
    <row r="536" spans="1:1" x14ac:dyDescent="0.25">
      <c r="A536" t="s">
        <v>3144</v>
      </c>
    </row>
    <row r="537" spans="1:1" x14ac:dyDescent="0.25">
      <c r="A537" t="s">
        <v>3145</v>
      </c>
    </row>
    <row r="538" spans="1:1" x14ac:dyDescent="0.25">
      <c r="A538" t="s">
        <v>3146</v>
      </c>
    </row>
    <row r="539" spans="1:1" x14ac:dyDescent="0.25">
      <c r="A539" t="s">
        <v>1345</v>
      </c>
    </row>
    <row r="540" spans="1:1" x14ac:dyDescent="0.25">
      <c r="A540" t="s">
        <v>1347</v>
      </c>
    </row>
    <row r="541" spans="1:1" x14ac:dyDescent="0.25">
      <c r="A541" t="s">
        <v>1349</v>
      </c>
    </row>
    <row r="542" spans="1:1" x14ac:dyDescent="0.25">
      <c r="A542" t="s">
        <v>1351</v>
      </c>
    </row>
    <row r="543" spans="1:1" x14ac:dyDescent="0.25">
      <c r="A543" t="s">
        <v>1353</v>
      </c>
    </row>
    <row r="544" spans="1:1" x14ac:dyDescent="0.25">
      <c r="A544" t="s">
        <v>3388</v>
      </c>
    </row>
    <row r="545" spans="1:1" x14ac:dyDescent="0.25">
      <c r="A545" t="s">
        <v>3389</v>
      </c>
    </row>
    <row r="546" spans="1:1" x14ac:dyDescent="0.25">
      <c r="A546" t="s">
        <v>3390</v>
      </c>
    </row>
    <row r="547" spans="1:1" x14ac:dyDescent="0.25">
      <c r="A547" t="s">
        <v>1361</v>
      </c>
    </row>
    <row r="548" spans="1:1" x14ac:dyDescent="0.25">
      <c r="A548" t="s">
        <v>1363</v>
      </c>
    </row>
    <row r="549" spans="1:1" x14ac:dyDescent="0.25">
      <c r="A549" t="s">
        <v>1365</v>
      </c>
    </row>
    <row r="550" spans="1:1" x14ac:dyDescent="0.25">
      <c r="A550" t="s">
        <v>3391</v>
      </c>
    </row>
    <row r="551" spans="1:1" x14ac:dyDescent="0.25">
      <c r="A551" t="s">
        <v>1369</v>
      </c>
    </row>
    <row r="552" spans="1:1" x14ac:dyDescent="0.25">
      <c r="A552" t="s">
        <v>3392</v>
      </c>
    </row>
    <row r="553" spans="1:1" x14ac:dyDescent="0.25">
      <c r="A553" t="s">
        <v>3393</v>
      </c>
    </row>
    <row r="554" spans="1:1" x14ac:dyDescent="0.25">
      <c r="A554" t="s">
        <v>3394</v>
      </c>
    </row>
    <row r="555" spans="1:1" x14ac:dyDescent="0.25">
      <c r="A555" t="s">
        <v>3395</v>
      </c>
    </row>
    <row r="556" spans="1:1" x14ac:dyDescent="0.25">
      <c r="A556" t="s">
        <v>1379</v>
      </c>
    </row>
    <row r="557" spans="1:1" x14ac:dyDescent="0.25">
      <c r="A557" t="s">
        <v>3396</v>
      </c>
    </row>
    <row r="558" spans="1:1" x14ac:dyDescent="0.25">
      <c r="A558" t="s">
        <v>3397</v>
      </c>
    </row>
    <row r="559" spans="1:1" x14ac:dyDescent="0.25">
      <c r="A559" t="s">
        <v>3398</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866AB-7FD4-4FD0-A03D-C30DB33ABADB}">
  <dimension ref="B2:U51"/>
  <sheetViews>
    <sheetView topLeftCell="A31" workbookViewId="0">
      <selection activeCell="L59" sqref="L59"/>
    </sheetView>
  </sheetViews>
  <sheetFormatPr defaultRowHeight="15" x14ac:dyDescent="0.25"/>
  <sheetData>
    <row r="2" spans="2:21" x14ac:dyDescent="0.25">
      <c r="B2" s="156" t="s">
        <v>4041</v>
      </c>
      <c r="C2" s="159"/>
      <c r="D2" s="159"/>
      <c r="E2" s="159"/>
      <c r="F2" s="159"/>
      <c r="G2" s="159"/>
      <c r="H2" s="159"/>
      <c r="I2" s="159"/>
      <c r="J2" s="159"/>
      <c r="K2" s="159"/>
      <c r="L2" s="159"/>
      <c r="M2" s="159"/>
      <c r="N2" s="159"/>
      <c r="O2" s="159"/>
      <c r="P2" s="159"/>
      <c r="Q2" s="159"/>
      <c r="R2" s="159"/>
      <c r="S2" s="159"/>
      <c r="T2" s="159"/>
      <c r="U2" s="159"/>
    </row>
    <row r="3" spans="2:21" x14ac:dyDescent="0.25">
      <c r="B3" s="156"/>
      <c r="C3" s="159"/>
      <c r="D3" s="159"/>
      <c r="E3" s="159"/>
      <c r="F3" s="159"/>
      <c r="G3" s="159"/>
      <c r="H3" s="159"/>
      <c r="I3" s="159"/>
      <c r="J3" s="159"/>
      <c r="K3" s="159"/>
      <c r="L3" s="159"/>
      <c r="M3" s="159"/>
      <c r="N3" s="159"/>
      <c r="O3" s="159"/>
      <c r="P3" s="159"/>
      <c r="Q3" s="159"/>
      <c r="R3" s="159"/>
      <c r="S3" s="159"/>
      <c r="T3" s="159"/>
      <c r="U3" s="159"/>
    </row>
    <row r="4" spans="2:21" x14ac:dyDescent="0.25">
      <c r="B4" s="181" t="s">
        <v>4046</v>
      </c>
      <c r="C4" s="159"/>
      <c r="D4" s="159"/>
      <c r="E4" s="159"/>
      <c r="F4" s="159"/>
      <c r="G4" s="159"/>
      <c r="H4" s="159"/>
      <c r="I4" s="159"/>
      <c r="J4" s="159"/>
      <c r="K4" s="159"/>
      <c r="L4" s="159"/>
      <c r="M4" s="159"/>
      <c r="N4" s="159"/>
      <c r="O4" s="159"/>
      <c r="P4" s="159"/>
      <c r="Q4" s="159"/>
      <c r="R4" s="159"/>
      <c r="S4" s="159"/>
      <c r="T4" s="159"/>
      <c r="U4" s="159"/>
    </row>
    <row r="5" spans="2:21" x14ac:dyDescent="0.25">
      <c r="B5" s="179"/>
      <c r="C5" s="159"/>
      <c r="D5" s="159"/>
      <c r="E5" s="159"/>
      <c r="F5" s="159"/>
      <c r="G5" s="159"/>
      <c r="H5" s="159"/>
      <c r="I5" s="159"/>
      <c r="J5" s="159"/>
      <c r="K5" s="159"/>
      <c r="L5" s="159"/>
      <c r="M5" s="159"/>
      <c r="N5" s="159"/>
      <c r="O5" s="159"/>
      <c r="P5" s="159"/>
      <c r="Q5" s="159"/>
      <c r="R5" s="159"/>
      <c r="S5" s="159"/>
      <c r="T5" s="159"/>
      <c r="U5" s="159"/>
    </row>
    <row r="6" spans="2:21" x14ac:dyDescent="0.25">
      <c r="B6" s="159" t="s">
        <v>4042</v>
      </c>
      <c r="C6" s="159"/>
      <c r="D6" s="159"/>
      <c r="E6" s="159"/>
      <c r="F6" s="159"/>
      <c r="G6" s="159"/>
      <c r="H6" s="159"/>
      <c r="I6" s="159"/>
      <c r="J6" s="159"/>
      <c r="K6" s="159"/>
      <c r="L6" s="159"/>
      <c r="M6" s="159"/>
      <c r="N6" s="159"/>
      <c r="O6" s="159"/>
      <c r="P6" s="159"/>
      <c r="Q6" s="159"/>
      <c r="R6" s="159"/>
      <c r="S6" s="159"/>
      <c r="T6" s="159"/>
      <c r="U6" s="159"/>
    </row>
    <row r="7" spans="2:21" x14ac:dyDescent="0.25">
      <c r="B7" s="159"/>
      <c r="C7" s="159"/>
      <c r="D7" s="159"/>
      <c r="E7" s="159"/>
      <c r="F7" s="159"/>
      <c r="G7" s="159"/>
      <c r="H7" s="159"/>
      <c r="I7" s="159"/>
      <c r="J7" s="159"/>
      <c r="K7" s="159"/>
      <c r="L7" s="159"/>
      <c r="M7" s="159"/>
      <c r="N7" s="159"/>
      <c r="O7" s="159"/>
      <c r="P7" s="159"/>
      <c r="Q7" s="159"/>
      <c r="R7" s="159"/>
      <c r="S7" s="159"/>
      <c r="T7" s="159"/>
      <c r="U7" s="159"/>
    </row>
    <row r="8" spans="2:21" x14ac:dyDescent="0.25">
      <c r="B8" s="159" t="s">
        <v>4052</v>
      </c>
      <c r="C8" s="159"/>
      <c r="D8" s="159"/>
      <c r="E8" s="159"/>
      <c r="F8" s="159"/>
      <c r="G8" s="159"/>
      <c r="H8" s="159"/>
      <c r="I8" s="159"/>
      <c r="J8" s="159"/>
      <c r="K8" s="159"/>
      <c r="L8" s="159"/>
      <c r="M8" s="159"/>
      <c r="N8" s="159"/>
      <c r="O8" s="159"/>
      <c r="P8" s="159"/>
      <c r="Q8" s="159"/>
      <c r="R8" s="159"/>
      <c r="S8" s="159"/>
      <c r="T8" s="159"/>
      <c r="U8" s="159"/>
    </row>
    <row r="9" spans="2:21" x14ac:dyDescent="0.25">
      <c r="B9" s="159"/>
      <c r="C9" s="159"/>
      <c r="D9" s="159"/>
      <c r="E9" s="159"/>
      <c r="F9" s="159"/>
      <c r="G9" s="159"/>
      <c r="H9" s="159"/>
      <c r="I9" s="159"/>
      <c r="J9" s="159"/>
      <c r="K9" s="159"/>
      <c r="L9" s="159"/>
      <c r="M9" s="159"/>
      <c r="N9" s="159"/>
      <c r="O9" s="159"/>
      <c r="P9" s="159"/>
      <c r="Q9" s="159"/>
      <c r="R9" s="159"/>
      <c r="S9" s="159"/>
      <c r="T9" s="159"/>
      <c r="U9" s="159"/>
    </row>
    <row r="10" spans="2:21" x14ac:dyDescent="0.25">
      <c r="B10" s="159" t="s">
        <v>4043</v>
      </c>
      <c r="C10" s="159"/>
      <c r="D10" s="159"/>
      <c r="E10" s="159"/>
      <c r="F10" s="159"/>
      <c r="G10" s="159"/>
      <c r="H10" s="159"/>
      <c r="I10" s="159"/>
      <c r="J10" s="159"/>
      <c r="K10" s="159"/>
      <c r="L10" s="159"/>
      <c r="M10" s="159"/>
      <c r="N10" s="159"/>
      <c r="O10" s="159"/>
      <c r="P10" s="159"/>
      <c r="Q10" s="159"/>
      <c r="R10" s="159"/>
      <c r="S10" s="159"/>
      <c r="T10" s="159"/>
      <c r="U10" s="159"/>
    </row>
    <row r="11" spans="2:21" x14ac:dyDescent="0.25">
      <c r="B11" s="159"/>
      <c r="C11" s="159"/>
      <c r="D11" s="159"/>
      <c r="E11" s="159"/>
      <c r="F11" s="159"/>
      <c r="G11" s="159"/>
      <c r="H11" s="159"/>
      <c r="I11" s="159"/>
      <c r="J11" s="159"/>
      <c r="K11" s="159"/>
      <c r="L11" s="159"/>
      <c r="M11" s="159"/>
      <c r="N11" s="159"/>
      <c r="O11" s="159"/>
      <c r="P11" s="159"/>
      <c r="Q11" s="159"/>
      <c r="R11" s="159"/>
      <c r="S11" s="159"/>
      <c r="T11" s="159"/>
      <c r="U11" s="159"/>
    </row>
    <row r="12" spans="2:21" x14ac:dyDescent="0.25">
      <c r="B12" s="159" t="s">
        <v>4044</v>
      </c>
      <c r="C12" s="159"/>
      <c r="D12" s="159"/>
      <c r="E12" s="159"/>
      <c r="F12" s="159"/>
      <c r="G12" s="159"/>
      <c r="H12" s="159"/>
      <c r="I12" s="159"/>
      <c r="J12" s="159"/>
      <c r="K12" s="159"/>
      <c r="L12" s="159"/>
      <c r="M12" s="159"/>
      <c r="N12" s="159"/>
      <c r="O12" s="159"/>
      <c r="P12" s="159"/>
      <c r="Q12" s="159"/>
      <c r="R12" s="159"/>
      <c r="S12" s="159"/>
      <c r="T12" s="159"/>
      <c r="U12" s="159"/>
    </row>
    <row r="13" spans="2:21" x14ac:dyDescent="0.25">
      <c r="B13" s="159" t="s">
        <v>4045</v>
      </c>
      <c r="C13" s="159"/>
      <c r="D13" s="159"/>
      <c r="E13" s="159"/>
      <c r="F13" s="159"/>
      <c r="G13" s="159"/>
      <c r="H13" s="159"/>
      <c r="I13" s="159"/>
      <c r="J13" s="159"/>
      <c r="K13" s="159"/>
      <c r="L13" s="159"/>
      <c r="M13" s="159"/>
      <c r="N13" s="159"/>
      <c r="O13" s="159"/>
      <c r="P13" s="159"/>
      <c r="Q13" s="159"/>
      <c r="R13" s="159"/>
      <c r="S13" s="159"/>
      <c r="T13" s="159"/>
      <c r="U13" s="159"/>
    </row>
    <row r="14" spans="2:21" x14ac:dyDescent="0.25">
      <c r="B14" s="159"/>
      <c r="C14" s="159"/>
      <c r="D14" s="159"/>
      <c r="E14" s="159"/>
      <c r="F14" s="159"/>
      <c r="G14" s="159"/>
      <c r="H14" s="159"/>
      <c r="I14" s="159"/>
      <c r="J14" s="159"/>
      <c r="K14" s="159"/>
      <c r="L14" s="159"/>
      <c r="M14" s="159"/>
      <c r="N14" s="159"/>
      <c r="O14" s="159"/>
      <c r="P14" s="159"/>
      <c r="Q14" s="159"/>
      <c r="R14" s="159"/>
      <c r="S14" s="159"/>
      <c r="T14" s="159"/>
      <c r="U14" s="159"/>
    </row>
    <row r="15" spans="2:21" x14ac:dyDescent="0.25">
      <c r="B15" s="159" t="s">
        <v>4060</v>
      </c>
      <c r="C15" s="159"/>
      <c r="D15" s="159"/>
      <c r="E15" s="159"/>
      <c r="F15" s="159"/>
      <c r="G15" s="159"/>
      <c r="H15" s="159"/>
      <c r="I15" s="159"/>
      <c r="J15" s="159"/>
      <c r="K15" s="159"/>
      <c r="L15" s="159"/>
      <c r="M15" s="159"/>
      <c r="N15" s="159"/>
      <c r="O15" s="159"/>
      <c r="P15" s="159"/>
      <c r="Q15" s="159"/>
      <c r="R15" s="159"/>
      <c r="S15" s="159"/>
      <c r="T15" s="159"/>
      <c r="U15" s="159"/>
    </row>
    <row r="16" spans="2:21" x14ac:dyDescent="0.25">
      <c r="B16" s="159"/>
      <c r="C16" s="159"/>
      <c r="D16" s="159"/>
      <c r="E16" s="159"/>
      <c r="F16" s="159"/>
      <c r="G16" s="159"/>
      <c r="H16" s="159"/>
      <c r="I16" s="159"/>
      <c r="J16" s="159"/>
      <c r="K16" s="159"/>
      <c r="L16" s="159"/>
      <c r="M16" s="159"/>
      <c r="N16" s="159"/>
      <c r="O16" s="159"/>
      <c r="P16" s="159"/>
      <c r="Q16" s="159"/>
      <c r="R16" s="159"/>
      <c r="S16" s="159"/>
      <c r="T16" s="159"/>
      <c r="U16" s="159"/>
    </row>
    <row r="17" spans="2:21" x14ac:dyDescent="0.25">
      <c r="B17" s="159" t="s">
        <v>4048</v>
      </c>
      <c r="C17" s="159"/>
      <c r="D17" s="159"/>
      <c r="E17" s="159"/>
      <c r="F17" s="159"/>
      <c r="G17" s="159"/>
      <c r="H17" s="159"/>
      <c r="I17" s="159"/>
      <c r="J17" s="159"/>
      <c r="K17" s="159"/>
      <c r="L17" s="159"/>
      <c r="M17" s="159"/>
      <c r="N17" s="159"/>
      <c r="O17" s="159"/>
      <c r="P17" s="159"/>
      <c r="Q17" s="159"/>
      <c r="R17" s="159"/>
      <c r="S17" s="159"/>
      <c r="T17" s="159"/>
      <c r="U17" s="159"/>
    </row>
    <row r="18" spans="2:21" x14ac:dyDescent="0.25">
      <c r="B18" s="159"/>
      <c r="C18" s="159"/>
      <c r="D18" s="159"/>
      <c r="E18" s="159"/>
      <c r="F18" s="159"/>
      <c r="G18" s="159"/>
      <c r="H18" s="159"/>
      <c r="I18" s="159"/>
      <c r="J18" s="159"/>
      <c r="K18" s="159"/>
      <c r="L18" s="159"/>
      <c r="M18" s="159"/>
      <c r="N18" s="159"/>
      <c r="O18" s="159"/>
      <c r="P18" s="159"/>
      <c r="Q18" s="159"/>
      <c r="R18" s="159"/>
      <c r="S18" s="159"/>
      <c r="T18" s="159"/>
      <c r="U18" s="159"/>
    </row>
    <row r="19" spans="2:21" x14ac:dyDescent="0.25">
      <c r="B19" s="181" t="s">
        <v>4055</v>
      </c>
      <c r="C19" s="159"/>
      <c r="D19" s="159"/>
      <c r="E19" s="159"/>
      <c r="F19" s="159"/>
      <c r="G19" s="159"/>
      <c r="H19" s="159"/>
      <c r="I19" s="159"/>
      <c r="J19" s="159"/>
      <c r="K19" s="159"/>
      <c r="L19" s="159"/>
      <c r="M19" s="159"/>
      <c r="N19" s="159"/>
      <c r="O19" s="159"/>
      <c r="P19" s="159"/>
      <c r="Q19" s="159"/>
      <c r="R19" s="159"/>
      <c r="S19" s="159"/>
      <c r="T19" s="159"/>
      <c r="U19" s="159"/>
    </row>
    <row r="20" spans="2:21" x14ac:dyDescent="0.25">
      <c r="B20" s="179"/>
      <c r="C20" s="159"/>
      <c r="D20" s="159"/>
      <c r="E20" s="159"/>
      <c r="F20" s="159"/>
      <c r="G20" s="159"/>
      <c r="H20" s="159"/>
      <c r="I20" s="159"/>
      <c r="J20" s="159"/>
      <c r="K20" s="159"/>
      <c r="L20" s="159"/>
      <c r="M20" s="159"/>
      <c r="N20" s="159"/>
      <c r="O20" s="159"/>
      <c r="P20" s="159"/>
      <c r="Q20" s="159"/>
      <c r="R20" s="159"/>
      <c r="S20" s="159"/>
      <c r="T20" s="159"/>
      <c r="U20" s="159"/>
    </row>
    <row r="21" spans="2:21" x14ac:dyDescent="0.25">
      <c r="B21" s="159" t="s">
        <v>4054</v>
      </c>
      <c r="C21" s="159"/>
      <c r="D21" s="159"/>
      <c r="E21" s="159"/>
      <c r="F21" s="159"/>
      <c r="G21" s="159"/>
      <c r="H21" s="159"/>
      <c r="I21" s="159"/>
      <c r="J21" s="159"/>
      <c r="K21" s="159"/>
      <c r="L21" s="159"/>
      <c r="M21" s="159"/>
      <c r="N21" s="159"/>
      <c r="O21" s="159"/>
      <c r="P21" s="159"/>
      <c r="Q21" s="159"/>
      <c r="R21" s="159"/>
      <c r="S21" s="159"/>
      <c r="T21" s="159"/>
      <c r="U21" s="159"/>
    </row>
    <row r="22" spans="2:21" x14ac:dyDescent="0.25">
      <c r="B22" s="159"/>
      <c r="C22" s="159"/>
      <c r="D22" s="159"/>
      <c r="E22" s="159"/>
      <c r="F22" s="159"/>
      <c r="G22" s="159"/>
      <c r="H22" s="159"/>
      <c r="I22" s="159"/>
      <c r="J22" s="159"/>
      <c r="K22" s="159"/>
      <c r="L22" s="159"/>
      <c r="M22" s="159"/>
      <c r="N22" s="159"/>
      <c r="O22" s="159"/>
      <c r="P22" s="159"/>
      <c r="Q22" s="159"/>
      <c r="R22" s="159"/>
      <c r="S22" s="159"/>
      <c r="T22" s="159"/>
      <c r="U22" s="159"/>
    </row>
    <row r="23" spans="2:21" x14ac:dyDescent="0.25">
      <c r="B23" s="159" t="s">
        <v>4053</v>
      </c>
      <c r="C23" s="159"/>
      <c r="D23" s="159"/>
      <c r="E23" s="159"/>
      <c r="F23" s="159"/>
      <c r="G23" s="159"/>
      <c r="H23" s="159"/>
      <c r="I23" s="159"/>
      <c r="J23" s="159"/>
      <c r="K23" s="159"/>
      <c r="L23" s="159"/>
      <c r="M23" s="159"/>
      <c r="N23" s="159"/>
      <c r="O23" s="159"/>
      <c r="P23" s="159"/>
      <c r="Q23" s="159"/>
      <c r="R23" s="159"/>
      <c r="S23" s="159"/>
      <c r="T23" s="159"/>
      <c r="U23" s="159"/>
    </row>
    <row r="24" spans="2:21" x14ac:dyDescent="0.25">
      <c r="B24" s="159"/>
      <c r="C24" s="159"/>
      <c r="D24" s="159"/>
      <c r="E24" s="159"/>
      <c r="F24" s="159"/>
      <c r="G24" s="159"/>
      <c r="H24" s="159"/>
      <c r="I24" s="159"/>
      <c r="J24" s="159"/>
      <c r="K24" s="159"/>
      <c r="L24" s="159"/>
      <c r="M24" s="159"/>
      <c r="N24" s="159"/>
      <c r="O24" s="159"/>
      <c r="P24" s="159"/>
      <c r="Q24" s="159"/>
      <c r="R24" s="159"/>
      <c r="S24" s="159"/>
      <c r="T24" s="159"/>
      <c r="U24" s="159"/>
    </row>
    <row r="25" spans="2:21" x14ac:dyDescent="0.25">
      <c r="B25" s="159" t="s">
        <v>4056</v>
      </c>
      <c r="C25" s="159"/>
      <c r="D25" s="159"/>
      <c r="E25" s="159"/>
      <c r="F25" s="159"/>
      <c r="G25" s="159"/>
      <c r="H25" s="159"/>
      <c r="I25" s="159"/>
      <c r="J25" s="159"/>
      <c r="K25" s="159"/>
      <c r="L25" s="159"/>
      <c r="M25" s="159"/>
      <c r="N25" s="159"/>
      <c r="O25" s="159"/>
      <c r="P25" s="159"/>
      <c r="Q25" s="159"/>
      <c r="R25" s="159"/>
      <c r="S25" s="159"/>
      <c r="T25" s="159"/>
      <c r="U25" s="159"/>
    </row>
    <row r="26" spans="2:21" x14ac:dyDescent="0.25">
      <c r="B26" s="159"/>
      <c r="C26" s="159"/>
      <c r="D26" s="159"/>
      <c r="E26" s="159"/>
      <c r="F26" s="159"/>
      <c r="G26" s="159"/>
      <c r="H26" s="159"/>
      <c r="I26" s="159"/>
      <c r="J26" s="159"/>
      <c r="K26" s="159"/>
      <c r="L26" s="159"/>
      <c r="M26" s="159"/>
      <c r="N26" s="159"/>
      <c r="O26" s="159"/>
      <c r="P26" s="159"/>
      <c r="Q26" s="159"/>
      <c r="R26" s="159"/>
      <c r="S26" s="159"/>
      <c r="T26" s="159"/>
      <c r="U26" s="159"/>
    </row>
    <row r="27" spans="2:21" x14ac:dyDescent="0.25">
      <c r="B27" s="181" t="s">
        <v>4047</v>
      </c>
      <c r="C27" s="159"/>
      <c r="D27" s="159"/>
      <c r="E27" s="159"/>
      <c r="F27" s="159"/>
      <c r="G27" s="159"/>
      <c r="H27" s="159"/>
      <c r="I27" s="159"/>
      <c r="J27" s="159"/>
      <c r="K27" s="159"/>
      <c r="L27" s="159"/>
      <c r="M27" s="159"/>
      <c r="N27" s="159"/>
      <c r="O27" s="159"/>
      <c r="P27" s="159"/>
      <c r="Q27" s="159"/>
      <c r="R27" s="159"/>
      <c r="S27" s="159"/>
      <c r="T27" s="159"/>
      <c r="U27" s="159"/>
    </row>
    <row r="28" spans="2:21" x14ac:dyDescent="0.25">
      <c r="B28" s="179"/>
      <c r="C28" s="159"/>
      <c r="D28" s="159"/>
      <c r="E28" s="159"/>
      <c r="F28" s="159"/>
      <c r="G28" s="159"/>
      <c r="H28" s="159"/>
      <c r="I28" s="159"/>
      <c r="J28" s="159"/>
      <c r="K28" s="159"/>
      <c r="L28" s="159"/>
      <c r="M28" s="159"/>
      <c r="N28" s="159"/>
      <c r="O28" s="159"/>
      <c r="P28" s="159"/>
      <c r="Q28" s="159"/>
      <c r="R28" s="159"/>
      <c r="S28" s="159"/>
      <c r="T28" s="159"/>
      <c r="U28" s="159"/>
    </row>
    <row r="29" spans="2:21" x14ac:dyDescent="0.25">
      <c r="B29" s="159" t="s">
        <v>4049</v>
      </c>
      <c r="C29" s="159"/>
      <c r="D29" s="159"/>
      <c r="E29" s="159"/>
      <c r="F29" s="159"/>
      <c r="G29" s="159"/>
      <c r="H29" s="159"/>
      <c r="I29" s="159"/>
      <c r="J29" s="159"/>
      <c r="K29" s="159"/>
      <c r="L29" s="180" t="s">
        <v>4050</v>
      </c>
      <c r="M29" s="159"/>
      <c r="N29" s="159"/>
      <c r="O29" s="159"/>
      <c r="P29" s="159"/>
      <c r="Q29" s="159"/>
      <c r="R29" s="159"/>
      <c r="S29" s="159"/>
      <c r="T29" s="159"/>
      <c r="U29" s="159"/>
    </row>
    <row r="30" spans="2:21" x14ac:dyDescent="0.25">
      <c r="B30" s="159" t="s">
        <v>4051</v>
      </c>
      <c r="C30" s="159"/>
      <c r="D30" s="159"/>
      <c r="E30" s="159"/>
      <c r="F30" s="159"/>
      <c r="G30" s="159"/>
      <c r="H30" s="159"/>
      <c r="I30" s="159"/>
      <c r="J30" s="159"/>
      <c r="K30" s="159"/>
      <c r="L30" s="159"/>
      <c r="M30" s="159"/>
      <c r="N30" s="159"/>
      <c r="O30" s="159"/>
      <c r="P30" s="159"/>
      <c r="Q30" s="159"/>
      <c r="R30" s="159"/>
      <c r="S30" s="159"/>
      <c r="T30" s="159"/>
      <c r="U30" s="159"/>
    </row>
    <row r="31" spans="2:21" x14ac:dyDescent="0.25">
      <c r="B31" s="159"/>
      <c r="C31" s="159"/>
      <c r="D31" s="159"/>
      <c r="E31" s="159"/>
      <c r="F31" s="159"/>
      <c r="G31" s="159"/>
      <c r="H31" s="159"/>
      <c r="I31" s="159"/>
      <c r="J31" s="159"/>
      <c r="K31" s="159"/>
      <c r="L31" s="159"/>
      <c r="M31" s="159"/>
      <c r="N31" s="159"/>
      <c r="O31" s="159"/>
      <c r="P31" s="159"/>
      <c r="Q31" s="159"/>
      <c r="R31" s="159"/>
      <c r="S31" s="159"/>
      <c r="T31" s="159"/>
      <c r="U31" s="159"/>
    </row>
    <row r="32" spans="2:21" x14ac:dyDescent="0.25">
      <c r="B32" s="159" t="s">
        <v>4061</v>
      </c>
      <c r="C32" s="159"/>
      <c r="D32" s="159"/>
      <c r="E32" s="159"/>
      <c r="F32" s="159"/>
      <c r="G32" s="159"/>
      <c r="H32" s="159"/>
      <c r="I32" s="159"/>
      <c r="J32" s="159"/>
      <c r="K32" s="159"/>
      <c r="L32" s="159"/>
      <c r="M32" s="159"/>
      <c r="N32" s="159"/>
      <c r="O32" s="159"/>
      <c r="P32" s="159"/>
      <c r="Q32" s="159"/>
      <c r="R32" s="159"/>
      <c r="S32" s="159"/>
      <c r="T32" s="159"/>
      <c r="U32" s="159"/>
    </row>
    <row r="33" spans="2:21" x14ac:dyDescent="0.25">
      <c r="B33" s="159"/>
      <c r="C33" s="159"/>
      <c r="D33" s="159"/>
      <c r="E33" s="159"/>
      <c r="F33" s="159"/>
      <c r="G33" s="159"/>
      <c r="H33" s="159"/>
      <c r="I33" s="159"/>
      <c r="J33" s="159"/>
      <c r="K33" s="159"/>
      <c r="L33" s="159"/>
      <c r="M33" s="159"/>
      <c r="N33" s="159"/>
      <c r="O33" s="159"/>
      <c r="P33" s="159"/>
      <c r="Q33" s="159"/>
      <c r="R33" s="159"/>
      <c r="S33" s="159"/>
      <c r="T33" s="159"/>
      <c r="U33" s="159"/>
    </row>
    <row r="34" spans="2:21" x14ac:dyDescent="0.25">
      <c r="B34" s="159" t="s">
        <v>4062</v>
      </c>
      <c r="C34" s="159"/>
      <c r="D34" s="159"/>
      <c r="E34" s="159"/>
      <c r="F34" s="159"/>
      <c r="G34" s="159"/>
      <c r="H34" s="159"/>
      <c r="I34" s="159"/>
      <c r="J34" s="159"/>
      <c r="K34" s="159"/>
      <c r="L34" s="159"/>
      <c r="M34" s="159"/>
      <c r="N34" s="159"/>
      <c r="O34" s="159"/>
      <c r="P34" s="159"/>
      <c r="Q34" s="159"/>
      <c r="R34" s="159"/>
      <c r="S34" s="159"/>
      <c r="T34" s="159"/>
      <c r="U34" s="159"/>
    </row>
    <row r="35" spans="2:21" x14ac:dyDescent="0.25">
      <c r="B35" s="159"/>
      <c r="C35" s="159"/>
      <c r="D35" s="159"/>
      <c r="E35" s="159"/>
      <c r="F35" s="159"/>
      <c r="G35" s="159"/>
      <c r="H35" s="159"/>
      <c r="I35" s="159"/>
      <c r="J35" s="159"/>
      <c r="K35" s="159"/>
      <c r="L35" s="159"/>
      <c r="M35" s="159"/>
      <c r="N35" s="159"/>
      <c r="O35" s="159"/>
      <c r="P35" s="159"/>
      <c r="Q35" s="159"/>
      <c r="R35" s="159"/>
      <c r="S35" s="159"/>
      <c r="T35" s="159"/>
      <c r="U35" s="159"/>
    </row>
    <row r="36" spans="2:21" x14ac:dyDescent="0.25">
      <c r="B36" s="181" t="s">
        <v>4057</v>
      </c>
      <c r="C36" s="159"/>
      <c r="D36" s="159"/>
      <c r="E36" s="159"/>
      <c r="F36" s="159"/>
      <c r="G36" s="159"/>
      <c r="H36" s="159"/>
      <c r="I36" s="159"/>
      <c r="J36" s="159"/>
      <c r="K36" s="159"/>
      <c r="L36" s="159"/>
      <c r="M36" s="159"/>
      <c r="N36" s="159"/>
      <c r="O36" s="159"/>
      <c r="P36" s="159"/>
      <c r="Q36" s="159"/>
      <c r="R36" s="159"/>
      <c r="S36" s="159"/>
      <c r="T36" s="159"/>
      <c r="U36" s="159"/>
    </row>
    <row r="37" spans="2:21" x14ac:dyDescent="0.25">
      <c r="C37" s="159"/>
      <c r="D37" s="159"/>
      <c r="E37" s="159"/>
      <c r="F37" s="159"/>
      <c r="G37" s="159"/>
      <c r="H37" s="159"/>
      <c r="I37" s="159"/>
      <c r="J37" s="159"/>
      <c r="K37" s="159"/>
      <c r="L37" s="159"/>
      <c r="M37" s="159"/>
      <c r="N37" s="159"/>
      <c r="O37" s="159"/>
      <c r="P37" s="159"/>
      <c r="Q37" s="159"/>
      <c r="R37" s="159"/>
      <c r="S37" s="159"/>
      <c r="T37" s="159"/>
      <c r="U37" s="159"/>
    </row>
    <row r="38" spans="2:21" x14ac:dyDescent="0.25">
      <c r="B38" s="159" t="s">
        <v>4058</v>
      </c>
      <c r="C38" s="159"/>
      <c r="D38" s="159"/>
      <c r="E38" s="159"/>
      <c r="F38" s="159"/>
      <c r="G38" s="159"/>
      <c r="H38" s="159"/>
      <c r="I38" s="159"/>
      <c r="J38" s="159"/>
      <c r="K38" s="159"/>
      <c r="L38" s="159"/>
      <c r="M38" s="159"/>
      <c r="N38" s="159"/>
      <c r="O38" s="159"/>
      <c r="P38" s="159"/>
      <c r="Q38" s="159"/>
      <c r="R38" s="159"/>
      <c r="S38" s="159"/>
      <c r="T38" s="159"/>
      <c r="U38" s="159"/>
    </row>
    <row r="39" spans="2:21" x14ac:dyDescent="0.25">
      <c r="B39" s="159" t="s">
        <v>4059</v>
      </c>
      <c r="C39" s="159"/>
      <c r="D39" s="159"/>
      <c r="E39" s="159"/>
      <c r="F39" s="159"/>
      <c r="G39" s="159"/>
      <c r="H39" s="159"/>
      <c r="I39" s="159"/>
      <c r="J39" s="159"/>
      <c r="K39" s="159"/>
      <c r="L39" s="159"/>
      <c r="M39" s="159"/>
      <c r="N39" s="159"/>
      <c r="O39" s="159"/>
      <c r="P39" s="159"/>
      <c r="Q39" s="159"/>
      <c r="R39" s="159"/>
      <c r="S39" s="159"/>
      <c r="T39" s="159"/>
      <c r="U39" s="159"/>
    </row>
    <row r="40" spans="2:21" x14ac:dyDescent="0.25">
      <c r="B40" s="159"/>
      <c r="C40" s="159"/>
      <c r="D40" s="159"/>
      <c r="E40" s="159"/>
      <c r="F40" s="159"/>
      <c r="G40" s="159"/>
      <c r="H40" s="159"/>
      <c r="I40" s="159"/>
      <c r="J40" s="159"/>
      <c r="K40" s="159"/>
      <c r="L40" s="159"/>
      <c r="M40" s="159"/>
      <c r="N40" s="159"/>
      <c r="O40" s="159"/>
      <c r="P40" s="159"/>
      <c r="Q40" s="159"/>
      <c r="R40" s="159"/>
      <c r="S40" s="159"/>
      <c r="T40" s="159"/>
      <c r="U40" s="159"/>
    </row>
    <row r="41" spans="2:21" x14ac:dyDescent="0.25">
      <c r="B41" s="159"/>
      <c r="C41" s="159"/>
      <c r="D41" s="159"/>
      <c r="E41" s="159"/>
      <c r="F41" s="159"/>
      <c r="G41" s="159"/>
      <c r="H41" s="159"/>
      <c r="I41" s="159"/>
      <c r="J41" s="159"/>
      <c r="K41" s="159"/>
      <c r="L41" s="159"/>
      <c r="M41" s="159"/>
      <c r="N41" s="159"/>
      <c r="O41" s="159"/>
      <c r="P41" s="159"/>
      <c r="Q41" s="159"/>
      <c r="R41" s="159"/>
      <c r="S41" s="159"/>
      <c r="T41" s="159"/>
      <c r="U41" s="159"/>
    </row>
    <row r="42" spans="2:21" x14ac:dyDescent="0.25">
      <c r="B42" s="159"/>
      <c r="C42" s="159"/>
      <c r="D42" s="159"/>
      <c r="E42" s="159"/>
      <c r="F42" s="159"/>
      <c r="G42" s="159"/>
      <c r="H42" s="159"/>
      <c r="I42" s="159"/>
      <c r="J42" s="159"/>
      <c r="K42" s="159"/>
      <c r="L42" s="159"/>
      <c r="M42" s="159"/>
      <c r="N42" s="159"/>
      <c r="O42" s="159"/>
      <c r="P42" s="159"/>
      <c r="Q42" s="159"/>
      <c r="R42" s="159"/>
      <c r="S42" s="159"/>
      <c r="T42" s="159"/>
      <c r="U42" s="159"/>
    </row>
    <row r="43" spans="2:21" x14ac:dyDescent="0.25">
      <c r="B43" s="159"/>
      <c r="C43" s="159"/>
      <c r="D43" s="159"/>
      <c r="E43" s="159"/>
      <c r="F43" s="159"/>
      <c r="G43" s="159"/>
      <c r="H43" s="159"/>
      <c r="I43" s="159"/>
      <c r="J43" s="159"/>
      <c r="K43" s="159"/>
      <c r="L43" s="159"/>
      <c r="M43" s="159"/>
      <c r="N43" s="159"/>
      <c r="O43" s="159"/>
      <c r="P43" s="159"/>
      <c r="Q43" s="159"/>
      <c r="R43" s="159"/>
      <c r="S43" s="159"/>
      <c r="T43" s="159"/>
      <c r="U43" s="159"/>
    </row>
    <row r="44" spans="2:21" x14ac:dyDescent="0.25">
      <c r="B44" s="159"/>
      <c r="C44" s="159"/>
      <c r="D44" s="159"/>
      <c r="E44" s="159"/>
      <c r="F44" s="159"/>
      <c r="G44" s="159"/>
      <c r="H44" s="159"/>
      <c r="I44" s="159"/>
      <c r="J44" s="159"/>
      <c r="K44" s="159"/>
      <c r="L44" s="159"/>
      <c r="M44" s="159"/>
      <c r="N44" s="159"/>
      <c r="O44" s="159"/>
      <c r="P44" s="159"/>
      <c r="Q44" s="159"/>
      <c r="R44" s="159"/>
      <c r="S44" s="159"/>
      <c r="T44" s="159"/>
      <c r="U44" s="159"/>
    </row>
    <row r="45" spans="2:21" x14ac:dyDescent="0.25">
      <c r="B45" s="159"/>
      <c r="C45" s="159"/>
      <c r="D45" s="159"/>
      <c r="E45" s="159"/>
      <c r="F45" s="159"/>
      <c r="G45" s="159"/>
      <c r="H45" s="159"/>
      <c r="I45" s="159"/>
      <c r="J45" s="159"/>
      <c r="K45" s="159"/>
      <c r="L45" s="159"/>
      <c r="M45" s="159"/>
      <c r="N45" s="159"/>
      <c r="O45" s="159"/>
      <c r="P45" s="159"/>
      <c r="Q45" s="159"/>
      <c r="R45" s="159"/>
      <c r="S45" s="159"/>
      <c r="T45" s="159"/>
      <c r="U45" s="159"/>
    </row>
    <row r="46" spans="2:21" x14ac:dyDescent="0.25">
      <c r="B46" s="159"/>
      <c r="C46" s="159"/>
      <c r="D46" s="159"/>
      <c r="E46" s="159"/>
      <c r="F46" s="159"/>
      <c r="G46" s="159"/>
      <c r="H46" s="159"/>
      <c r="I46" s="159"/>
      <c r="J46" s="159"/>
      <c r="K46" s="159"/>
      <c r="L46" s="159"/>
      <c r="M46" s="159"/>
      <c r="N46" s="159"/>
      <c r="O46" s="159"/>
      <c r="P46" s="159"/>
      <c r="Q46" s="159"/>
      <c r="R46" s="159"/>
      <c r="S46" s="159"/>
      <c r="T46" s="159"/>
      <c r="U46" s="159"/>
    </row>
    <row r="47" spans="2:21" x14ac:dyDescent="0.25">
      <c r="B47" s="159"/>
      <c r="C47" s="159"/>
      <c r="D47" s="159"/>
      <c r="E47" s="159"/>
      <c r="F47" s="159"/>
      <c r="G47" s="159"/>
      <c r="H47" s="159"/>
      <c r="I47" s="159"/>
      <c r="J47" s="159"/>
      <c r="K47" s="159"/>
      <c r="L47" s="159"/>
      <c r="M47" s="159"/>
      <c r="N47" s="159"/>
      <c r="O47" s="159"/>
      <c r="P47" s="159"/>
      <c r="Q47" s="159"/>
      <c r="R47" s="159"/>
      <c r="S47" s="159"/>
      <c r="T47" s="159"/>
      <c r="U47" s="159"/>
    </row>
    <row r="48" spans="2:21" x14ac:dyDescent="0.25">
      <c r="B48" s="159"/>
      <c r="C48" s="159"/>
      <c r="D48" s="159"/>
      <c r="E48" s="159"/>
      <c r="F48" s="159"/>
      <c r="G48" s="159"/>
      <c r="H48" s="159"/>
      <c r="I48" s="159"/>
      <c r="J48" s="159"/>
      <c r="K48" s="159"/>
      <c r="L48" s="159"/>
      <c r="M48" s="159"/>
      <c r="N48" s="159"/>
      <c r="O48" s="159"/>
      <c r="P48" s="159"/>
      <c r="Q48" s="159"/>
      <c r="R48" s="159"/>
      <c r="S48" s="159"/>
      <c r="T48" s="159"/>
      <c r="U48" s="159"/>
    </row>
    <row r="49" spans="2:21" x14ac:dyDescent="0.25">
      <c r="B49" s="159"/>
      <c r="C49" s="159"/>
      <c r="D49" s="159"/>
      <c r="E49" s="159"/>
      <c r="F49" s="159"/>
      <c r="G49" s="159"/>
      <c r="H49" s="159"/>
      <c r="I49" s="159"/>
      <c r="J49" s="159"/>
      <c r="K49" s="159"/>
      <c r="L49" s="159"/>
      <c r="M49" s="159"/>
      <c r="N49" s="159"/>
      <c r="O49" s="159"/>
      <c r="P49" s="159"/>
      <c r="Q49" s="159"/>
      <c r="R49" s="159"/>
      <c r="S49" s="159"/>
      <c r="T49" s="159"/>
      <c r="U49" s="159"/>
    </row>
    <row r="50" spans="2:21" x14ac:dyDescent="0.25">
      <c r="B50" s="159"/>
      <c r="C50" s="159"/>
      <c r="D50" s="159"/>
      <c r="E50" s="159"/>
      <c r="F50" s="159"/>
      <c r="G50" s="159"/>
      <c r="H50" s="159"/>
      <c r="I50" s="159"/>
      <c r="J50" s="159"/>
      <c r="K50" s="159"/>
      <c r="L50" s="159"/>
      <c r="M50" s="159"/>
      <c r="N50" s="159"/>
      <c r="O50" s="159"/>
      <c r="P50" s="159"/>
      <c r="Q50" s="159"/>
      <c r="R50" s="159"/>
      <c r="S50" s="159"/>
      <c r="T50" s="159"/>
      <c r="U50" s="159"/>
    </row>
    <row r="51" spans="2:21" x14ac:dyDescent="0.25">
      <c r="B51" s="159"/>
      <c r="C51" s="159"/>
      <c r="D51" s="159"/>
      <c r="E51" s="159"/>
      <c r="F51" s="159"/>
      <c r="G51" s="159"/>
      <c r="H51" s="159"/>
      <c r="I51" s="159"/>
      <c r="J51" s="159"/>
      <c r="K51" s="159"/>
      <c r="L51" s="159"/>
      <c r="M51" s="159"/>
      <c r="N51" s="159"/>
      <c r="O51" s="159"/>
      <c r="P51" s="159"/>
      <c r="Q51" s="159"/>
      <c r="R51" s="159"/>
      <c r="S51" s="159"/>
      <c r="T51" s="159"/>
      <c r="U51" s="159"/>
    </row>
  </sheetData>
  <hyperlinks>
    <hyperlink ref="L29" r:id="rId1" display="https://azk2fiveukuat01.global.arup.com/Runtime/Runtime/Form.aspx?_Name=DDB%20automated%20report%20form" xr:uid="{2B4DD0C1-91AA-4B80-AA43-90144A41957F}"/>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31"/>
  <sheetViews>
    <sheetView topLeftCell="N1" zoomScaleNormal="100" workbookViewId="0">
      <selection activeCell="AG13" sqref="AG13:AL13"/>
    </sheetView>
  </sheetViews>
  <sheetFormatPr defaultRowHeight="15" x14ac:dyDescent="0.25"/>
  <cols>
    <col min="2" max="2" width="17.7109375" customWidth="1"/>
    <col min="9" max="9" width="8.7109375" customWidth="1"/>
    <col min="10" max="10" width="14.28515625" customWidth="1"/>
    <col min="11" max="11" width="36.7109375" customWidth="1"/>
    <col min="12" max="14" width="8.7109375" customWidth="1"/>
    <col min="16" max="16" width="32.28515625" customWidth="1"/>
    <col min="17" max="17" width="36.28515625" customWidth="1"/>
    <col min="18" max="19" width="17.28515625" customWidth="1"/>
    <col min="20" max="22" width="8.7109375" customWidth="1"/>
    <col min="24" max="24" width="31.7109375" customWidth="1"/>
    <col min="25" max="25" width="22" customWidth="1"/>
    <col min="26" max="27" width="11" customWidth="1"/>
    <col min="32" max="32" width="15.5703125" customWidth="1"/>
    <col min="34" max="34" width="15.7109375" customWidth="1"/>
    <col min="35" max="36" width="12.28515625" customWidth="1"/>
    <col min="37" max="38" width="11.7109375" customWidth="1"/>
  </cols>
  <sheetData>
    <row r="1" spans="1:38" ht="15.75" thickBot="1" x14ac:dyDescent="0.3">
      <c r="A1" t="s">
        <v>3399</v>
      </c>
      <c r="I1" t="s">
        <v>3400</v>
      </c>
      <c r="P1" t="s">
        <v>3401</v>
      </c>
      <c r="X1" t="s">
        <v>3402</v>
      </c>
      <c r="AG1" t="s">
        <v>3403</v>
      </c>
    </row>
    <row r="2" spans="1:38" ht="16.5" thickTop="1" thickBot="1" x14ac:dyDescent="0.3">
      <c r="A2" s="2" t="s">
        <v>129</v>
      </c>
      <c r="B2" s="2" t="s">
        <v>125</v>
      </c>
      <c r="C2" s="2" t="s">
        <v>2265</v>
      </c>
      <c r="D2" s="2" t="s">
        <v>3404</v>
      </c>
      <c r="E2" s="2"/>
      <c r="I2" s="2" t="s">
        <v>129</v>
      </c>
      <c r="J2" s="2" t="s">
        <v>116</v>
      </c>
      <c r="K2" s="2" t="s">
        <v>2224</v>
      </c>
      <c r="L2" s="2" t="s">
        <v>2265</v>
      </c>
      <c r="M2" s="2" t="s">
        <v>3404</v>
      </c>
      <c r="N2" s="2"/>
      <c r="P2" s="2" t="s">
        <v>129</v>
      </c>
      <c r="Q2" s="2" t="s">
        <v>3405</v>
      </c>
      <c r="R2" s="2" t="s">
        <v>3406</v>
      </c>
      <c r="S2" s="2" t="s">
        <v>3407</v>
      </c>
      <c r="T2" s="2" t="s">
        <v>2265</v>
      </c>
      <c r="U2" s="2" t="s">
        <v>3404</v>
      </c>
      <c r="V2" s="2"/>
      <c r="X2" s="2" t="s">
        <v>129</v>
      </c>
      <c r="Y2" s="2" t="s">
        <v>125</v>
      </c>
      <c r="Z2" s="2" t="s">
        <v>3408</v>
      </c>
      <c r="AA2" s="102" t="s">
        <v>3409</v>
      </c>
      <c r="AB2" s="2" t="s">
        <v>2265</v>
      </c>
      <c r="AC2" s="2" t="s">
        <v>3404</v>
      </c>
      <c r="AE2" s="30"/>
      <c r="AG2" s="30" t="s">
        <v>129</v>
      </c>
      <c r="AH2" s="30" t="s">
        <v>3410</v>
      </c>
      <c r="AI2" s="30" t="s">
        <v>123</v>
      </c>
      <c r="AJ2" s="30" t="s">
        <v>3409</v>
      </c>
      <c r="AK2" s="30" t="s">
        <v>2264</v>
      </c>
      <c r="AL2" s="30" t="s">
        <v>2265</v>
      </c>
    </row>
    <row r="3" spans="1:38" ht="15.75" thickTop="1" x14ac:dyDescent="0.25">
      <c r="A3" t="s">
        <v>3411</v>
      </c>
      <c r="B3" t="s">
        <v>3412</v>
      </c>
      <c r="C3" t="s">
        <v>2308</v>
      </c>
      <c r="D3" t="s">
        <v>2308</v>
      </c>
      <c r="I3" s="111">
        <f>parameters!W2</f>
        <v>0</v>
      </c>
      <c r="J3" s="111" t="str">
        <f>parameters!E2</f>
        <v>dbeac84d-9235-47fb-ae08-c8d47e00f253</v>
      </c>
      <c r="K3" s="111" t="str">
        <f>parameters!I2</f>
        <v>26481bfb-9602-4606-9b82-daa6282c42c3</v>
      </c>
      <c r="L3" s="111"/>
      <c r="M3" s="111"/>
      <c r="N3" s="111"/>
      <c r="P3" s="111" t="s">
        <v>3413</v>
      </c>
      <c r="Q3" s="111" t="e">
        <f>parameters!T2</f>
        <v>#N/A</v>
      </c>
      <c r="R3" s="111">
        <f>parameters!W2</f>
        <v>0</v>
      </c>
      <c r="S3" s="111" t="s">
        <v>3414</v>
      </c>
      <c r="T3" s="111" t="s">
        <v>3415</v>
      </c>
      <c r="U3" s="111" t="s">
        <v>3415</v>
      </c>
      <c r="V3" s="111" t="s">
        <v>3416</v>
      </c>
      <c r="X3" t="s">
        <v>3417</v>
      </c>
      <c r="Y3" t="s">
        <v>3416</v>
      </c>
      <c r="Z3" t="s">
        <v>3418</v>
      </c>
      <c r="AA3" t="s">
        <v>174</v>
      </c>
      <c r="AB3" t="s">
        <v>3415</v>
      </c>
      <c r="AC3" t="s">
        <v>3415</v>
      </c>
      <c r="AE3" t="str">
        <f>INDEX(assets!$A$3:$B$19,MATCH('CSVs par sets'!AA3,assets!$B$3:$B$19,0),1)</f>
        <v>frame</v>
      </c>
      <c r="AG3" t="s">
        <v>230</v>
      </c>
      <c r="AH3" t="s">
        <v>3417</v>
      </c>
      <c r="AI3" t="s">
        <v>3419</v>
      </c>
      <c r="AJ3" t="s">
        <v>3420</v>
      </c>
      <c r="AK3" t="s">
        <v>3421</v>
      </c>
      <c r="AL3" t="s">
        <v>3415</v>
      </c>
    </row>
    <row r="4" spans="1:38" x14ac:dyDescent="0.25">
      <c r="A4" t="s">
        <v>3422</v>
      </c>
      <c r="B4" t="s">
        <v>3423</v>
      </c>
      <c r="C4" t="s">
        <v>2308</v>
      </c>
      <c r="D4" t="s">
        <v>2308</v>
      </c>
      <c r="I4" s="111">
        <f>parameters!W3</f>
        <v>0</v>
      </c>
      <c r="J4" s="111" t="str">
        <f>parameters!E3</f>
        <v>dbeac84d-9235-47fb-ae08-c8d47e00f253</v>
      </c>
      <c r="K4" s="111" t="str">
        <f>parameters!I3</f>
        <v>8cb2aab9-da67-4671-963f-221979bd6f72</v>
      </c>
      <c r="L4" s="111"/>
      <c r="M4" s="111"/>
      <c r="N4" s="111"/>
      <c r="P4" s="111" t="s">
        <v>3424</v>
      </c>
      <c r="Q4" s="111" t="e">
        <f>parameters!T3</f>
        <v>#N/A</v>
      </c>
      <c r="R4" s="111">
        <f>parameters!W3</f>
        <v>0</v>
      </c>
      <c r="S4" s="111" t="s">
        <v>3414</v>
      </c>
      <c r="T4" s="111" t="s">
        <v>3415</v>
      </c>
      <c r="U4" s="111" t="s">
        <v>3415</v>
      </c>
      <c r="V4" s="111" t="s">
        <v>3416</v>
      </c>
      <c r="X4" t="s">
        <v>3425</v>
      </c>
      <c r="Y4" t="s">
        <v>3426</v>
      </c>
      <c r="Z4" t="s">
        <v>3418</v>
      </c>
      <c r="AA4" t="s">
        <v>2114</v>
      </c>
      <c r="AB4" t="s">
        <v>3415</v>
      </c>
      <c r="AC4" t="s">
        <v>3415</v>
      </c>
      <c r="AE4" t="e">
        <f>INDEX(assets!$A$3:$B$19,MATCH('CSVs par sets'!AA4,assets!$B$3:$B$19,0),1)</f>
        <v>#N/A</v>
      </c>
      <c r="AG4" t="s">
        <v>3427</v>
      </c>
      <c r="AH4" t="s">
        <v>3425</v>
      </c>
      <c r="AI4" t="s">
        <v>3419</v>
      </c>
      <c r="AJ4" t="s">
        <v>3428</v>
      </c>
      <c r="AK4" t="s">
        <v>3421</v>
      </c>
      <c r="AL4" t="s">
        <v>3415</v>
      </c>
    </row>
    <row r="5" spans="1:38" x14ac:dyDescent="0.25">
      <c r="A5" t="s">
        <v>3429</v>
      </c>
      <c r="B5" t="s">
        <v>3430</v>
      </c>
      <c r="C5" t="s">
        <v>2308</v>
      </c>
      <c r="D5" t="s">
        <v>2308</v>
      </c>
      <c r="I5" s="111">
        <f>parameters!W4</f>
        <v>0</v>
      </c>
      <c r="J5" s="111" t="str">
        <f>parameters!E4</f>
        <v>dbeac84d-9235-47fb-ae08-c8d47e00f253</v>
      </c>
      <c r="K5" s="111" t="str">
        <f>parameters!I4</f>
        <v>c3963970-68ff-4687-804f-c56e4793c21b</v>
      </c>
      <c r="L5" s="111"/>
      <c r="M5" s="111"/>
      <c r="N5" s="111"/>
      <c r="P5" s="111" t="s">
        <v>3431</v>
      </c>
      <c r="Q5" s="111" t="e">
        <f>parameters!T4</f>
        <v>#N/A</v>
      </c>
      <c r="R5" s="111">
        <f>parameters!W4</f>
        <v>0</v>
      </c>
      <c r="S5" s="111" t="s">
        <v>3414</v>
      </c>
      <c r="T5" s="111" t="s">
        <v>3415</v>
      </c>
      <c r="U5" s="111" t="s">
        <v>3415</v>
      </c>
      <c r="V5" s="111" t="s">
        <v>3416</v>
      </c>
      <c r="X5" t="s">
        <v>3432</v>
      </c>
      <c r="Y5" t="s">
        <v>3433</v>
      </c>
      <c r="Z5" t="s">
        <v>3418</v>
      </c>
      <c r="AA5" t="s">
        <v>2114</v>
      </c>
      <c r="AB5" t="s">
        <v>3415</v>
      </c>
      <c r="AC5" t="s">
        <v>3415</v>
      </c>
      <c r="AE5" t="e">
        <f>INDEX(assets!$A$3:$B$19,MATCH('CSVs par sets'!AA5,assets!$B$3:$B$19,0),1)</f>
        <v>#N/A</v>
      </c>
      <c r="AG5" t="s">
        <v>3434</v>
      </c>
      <c r="AH5" t="s">
        <v>3432</v>
      </c>
      <c r="AI5" t="s">
        <v>3419</v>
      </c>
      <c r="AJ5" t="s">
        <v>3428</v>
      </c>
      <c r="AK5" t="s">
        <v>3421</v>
      </c>
      <c r="AL5" t="s">
        <v>3415</v>
      </c>
    </row>
    <row r="6" spans="1:38" x14ac:dyDescent="0.25">
      <c r="A6" t="s">
        <v>3435</v>
      </c>
      <c r="B6" t="s">
        <v>3436</v>
      </c>
      <c r="C6" t="s">
        <v>2308</v>
      </c>
      <c r="D6" t="s">
        <v>2308</v>
      </c>
      <c r="I6" s="111">
        <f>parameters!W5</f>
        <v>0</v>
      </c>
      <c r="J6" s="111" t="str">
        <f>parameters!E5</f>
        <v>dbeac84d-9235-47fb-ae08-c8d47e00f253</v>
      </c>
      <c r="K6" s="111" t="str">
        <f>parameters!I5</f>
        <v>444d90cb-6b4e-41a0-a80d-9e9f671c7011</v>
      </c>
      <c r="L6" s="111"/>
      <c r="M6" s="111"/>
      <c r="N6" s="111"/>
      <c r="P6" s="111" t="s">
        <v>3437</v>
      </c>
      <c r="Q6" s="111" t="e">
        <f>parameters!T5</f>
        <v>#N/A</v>
      </c>
      <c r="R6" s="111">
        <f>parameters!W5</f>
        <v>0</v>
      </c>
      <c r="S6" s="111" t="s">
        <v>3414</v>
      </c>
      <c r="T6" s="111" t="s">
        <v>3415</v>
      </c>
      <c r="U6" s="111" t="s">
        <v>3415</v>
      </c>
      <c r="V6" s="111" t="s">
        <v>3416</v>
      </c>
      <c r="X6" t="s">
        <v>3438</v>
      </c>
      <c r="Y6" t="s">
        <v>3439</v>
      </c>
      <c r="Z6" t="s">
        <v>3418</v>
      </c>
      <c r="AA6" t="s">
        <v>2114</v>
      </c>
      <c r="AB6" t="s">
        <v>3415</v>
      </c>
      <c r="AC6" t="s">
        <v>3415</v>
      </c>
      <c r="AE6" t="e">
        <f>INDEX(assets!$A$3:$B$19,MATCH('CSVs par sets'!AA6,assets!$B$3:$B$19,0),1)</f>
        <v>#N/A</v>
      </c>
      <c r="AG6" t="s">
        <v>3440</v>
      </c>
      <c r="AH6" t="s">
        <v>3438</v>
      </c>
      <c r="AI6" t="s">
        <v>3419</v>
      </c>
      <c r="AJ6" t="s">
        <v>3441</v>
      </c>
      <c r="AK6" t="s">
        <v>3421</v>
      </c>
      <c r="AL6" t="s">
        <v>3415</v>
      </c>
    </row>
    <row r="7" spans="1:38" x14ac:dyDescent="0.25">
      <c r="A7" t="s">
        <v>3442</v>
      </c>
      <c r="B7" t="s">
        <v>3443</v>
      </c>
      <c r="C7" t="s">
        <v>2308</v>
      </c>
      <c r="D7" t="s">
        <v>2308</v>
      </c>
      <c r="I7" s="111">
        <f>parameters!W6</f>
        <v>0</v>
      </c>
      <c r="J7" s="111" t="str">
        <f>parameters!E6</f>
        <v>dbeac84d-9235-47fb-ae08-c8d47e00f253</v>
      </c>
      <c r="K7" s="111" t="str">
        <f>parameters!I6</f>
        <v>f7aca36c-0eb5-4feb-955e-5f41261fd94f</v>
      </c>
      <c r="L7" s="111"/>
      <c r="M7" s="111"/>
      <c r="N7" s="111"/>
      <c r="P7" s="111" t="s">
        <v>3444</v>
      </c>
      <c r="Q7" s="111" t="e">
        <f>parameters!T6</f>
        <v>#N/A</v>
      </c>
      <c r="R7" s="111">
        <f>parameters!W6</f>
        <v>0</v>
      </c>
      <c r="S7" s="111" t="s">
        <v>3414</v>
      </c>
      <c r="T7" s="111" t="s">
        <v>3415</v>
      </c>
      <c r="U7" s="111" t="s">
        <v>3415</v>
      </c>
      <c r="V7" s="111" t="s">
        <v>3416</v>
      </c>
      <c r="X7" t="s">
        <v>3445</v>
      </c>
      <c r="Y7" t="s">
        <v>3446</v>
      </c>
      <c r="Z7" t="s">
        <v>3418</v>
      </c>
      <c r="AA7" t="s">
        <v>174</v>
      </c>
      <c r="AB7" t="s">
        <v>3415</v>
      </c>
      <c r="AC7" t="s">
        <v>3415</v>
      </c>
      <c r="AE7" t="str">
        <f>INDEX(assets!$A$3:$B$19,MATCH('CSVs par sets'!AA7,assets!$B$3:$B$19,0),1)</f>
        <v>frame</v>
      </c>
      <c r="AG7" t="s">
        <v>3447</v>
      </c>
      <c r="AH7" t="s">
        <v>3445</v>
      </c>
      <c r="AI7" t="s">
        <v>3419</v>
      </c>
      <c r="AJ7" t="s">
        <v>3420</v>
      </c>
      <c r="AK7" t="s">
        <v>3421</v>
      </c>
      <c r="AL7" t="s">
        <v>3415</v>
      </c>
    </row>
    <row r="8" spans="1:38" x14ac:dyDescent="0.25">
      <c r="A8" s="111" t="s">
        <v>3418</v>
      </c>
      <c r="B8" s="111" t="s">
        <v>3448</v>
      </c>
      <c r="C8" s="111" t="s">
        <v>3415</v>
      </c>
      <c r="D8" s="111" t="s">
        <v>3415</v>
      </c>
      <c r="E8" s="111"/>
      <c r="I8" s="111">
        <f>parameters!W7</f>
        <v>0</v>
      </c>
      <c r="J8" s="111" t="str">
        <f>parameters!E7</f>
        <v>dbeac84d-9235-47fb-ae08-c8d47e00f253</v>
      </c>
      <c r="K8" s="111" t="str">
        <f>parameters!I7</f>
        <v>2e666141-ce8f-426d-875d-6a50230a213e</v>
      </c>
      <c r="L8" s="111"/>
      <c r="M8" s="111"/>
      <c r="N8" s="111"/>
      <c r="P8" s="111" t="s">
        <v>3449</v>
      </c>
      <c r="Q8" s="111" t="e">
        <f>parameters!T7</f>
        <v>#N/A</v>
      </c>
      <c r="R8" s="111">
        <f>parameters!W7</f>
        <v>0</v>
      </c>
      <c r="S8" s="111" t="s">
        <v>3414</v>
      </c>
      <c r="T8" s="111" t="s">
        <v>3415</v>
      </c>
      <c r="U8" s="111" t="s">
        <v>3415</v>
      </c>
      <c r="V8" s="111" t="s">
        <v>3416</v>
      </c>
      <c r="X8" t="s">
        <v>3450</v>
      </c>
      <c r="Y8" t="s">
        <v>3451</v>
      </c>
      <c r="Z8" t="s">
        <v>3418</v>
      </c>
      <c r="AA8" t="s">
        <v>133</v>
      </c>
      <c r="AB8" t="s">
        <v>3415</v>
      </c>
      <c r="AC8" t="s">
        <v>3415</v>
      </c>
      <c r="AE8" t="e">
        <f>INDEX(assets!$A$3:$B$19,MATCH('CSVs par sets'!AA8,assets!$B$3:$B$19,0),1)</f>
        <v>#N/A</v>
      </c>
      <c r="AG8" t="s">
        <v>1947</v>
      </c>
      <c r="AH8" t="s">
        <v>3450</v>
      </c>
      <c r="AI8" t="s">
        <v>3419</v>
      </c>
      <c r="AJ8" t="s">
        <v>133</v>
      </c>
      <c r="AK8" t="s">
        <v>3421</v>
      </c>
      <c r="AL8" t="s">
        <v>3415</v>
      </c>
    </row>
    <row r="9" spans="1:38" x14ac:dyDescent="0.25">
      <c r="I9" s="111">
        <f>parameters!W8</f>
        <v>0</v>
      </c>
      <c r="J9" s="111" t="str">
        <f>parameters!E8</f>
        <v>dbeac84d-9235-47fb-ae08-c8d47e00f253</v>
      </c>
      <c r="K9" s="111" t="str">
        <f>parameters!I8</f>
        <v>b8cb0fd1-d554-4a48-b7de-664a0e922833</v>
      </c>
      <c r="L9" s="111"/>
      <c r="M9" s="111"/>
      <c r="N9" s="111"/>
      <c r="P9" s="111" t="s">
        <v>3452</v>
      </c>
      <c r="Q9" s="111" t="e">
        <f>parameters!T8</f>
        <v>#N/A</v>
      </c>
      <c r="R9" s="111">
        <f>parameters!W8</f>
        <v>0</v>
      </c>
      <c r="S9" s="111" t="s">
        <v>3414</v>
      </c>
      <c r="T9" s="111" t="s">
        <v>3415</v>
      </c>
      <c r="U9" s="111" t="s">
        <v>3415</v>
      </c>
      <c r="V9" s="111" t="s">
        <v>3416</v>
      </c>
      <c r="X9" t="s">
        <v>3453</v>
      </c>
      <c r="Y9" t="s">
        <v>3454</v>
      </c>
      <c r="Z9" t="s">
        <v>3418</v>
      </c>
      <c r="AA9" t="s">
        <v>133</v>
      </c>
      <c r="AB9" t="s">
        <v>3415</v>
      </c>
      <c r="AC9" t="s">
        <v>3415</v>
      </c>
      <c r="AE9" t="e">
        <f>INDEX(assets!$A$3:$B$19,MATCH('CSVs par sets'!AA9,assets!$B$3:$B$19,0),1)</f>
        <v>#N/A</v>
      </c>
      <c r="AG9" t="s">
        <v>224</v>
      </c>
      <c r="AH9" t="s">
        <v>3453</v>
      </c>
      <c r="AI9" t="s">
        <v>3419</v>
      </c>
      <c r="AJ9" t="s">
        <v>133</v>
      </c>
      <c r="AK9" t="s">
        <v>3421</v>
      </c>
      <c r="AL9" t="s">
        <v>3415</v>
      </c>
    </row>
    <row r="10" spans="1:38" x14ac:dyDescent="0.25">
      <c r="I10" s="111">
        <f>parameters!W9</f>
        <v>0</v>
      </c>
      <c r="J10" s="111" t="str">
        <f>parameters!E9</f>
        <v>dbeac84d-9235-47fb-ae08-c8d47e00f253</v>
      </c>
      <c r="K10" s="111" t="str">
        <f>parameters!I9</f>
        <v>26481bfb-9602-4606-9b82-daa6282c42c3</v>
      </c>
      <c r="L10" s="111"/>
      <c r="M10" s="111"/>
      <c r="N10" s="111"/>
      <c r="P10" s="111" t="s">
        <v>3455</v>
      </c>
      <c r="Q10" s="111" t="e">
        <f>parameters!T9</f>
        <v>#N/A</v>
      </c>
      <c r="R10" s="111">
        <f>parameters!W9</f>
        <v>0</v>
      </c>
      <c r="S10" s="111" t="s">
        <v>3414</v>
      </c>
      <c r="T10" s="111" t="s">
        <v>3415</v>
      </c>
      <c r="U10" s="111" t="s">
        <v>3415</v>
      </c>
      <c r="V10" s="111" t="s">
        <v>3416</v>
      </c>
      <c r="X10" t="s">
        <v>3456</v>
      </c>
      <c r="Y10" t="s">
        <v>3457</v>
      </c>
      <c r="Z10" t="s">
        <v>3418</v>
      </c>
      <c r="AA10" t="s">
        <v>174</v>
      </c>
      <c r="AB10" t="s">
        <v>3415</v>
      </c>
      <c r="AC10" t="s">
        <v>3415</v>
      </c>
      <c r="AE10" t="str">
        <f>INDEX(assets!$A$3:$B$19,MATCH('CSVs par sets'!AA10,assets!$B$3:$B$19,0),1)</f>
        <v>frame</v>
      </c>
      <c r="AG10" t="s">
        <v>239</v>
      </c>
      <c r="AH10" t="s">
        <v>3456</v>
      </c>
      <c r="AI10" t="s">
        <v>3419</v>
      </c>
      <c r="AJ10" t="s">
        <v>3420</v>
      </c>
      <c r="AK10" t="s">
        <v>3421</v>
      </c>
      <c r="AL10" t="s">
        <v>3415</v>
      </c>
    </row>
    <row r="11" spans="1:38" x14ac:dyDescent="0.25">
      <c r="I11" s="111">
        <f>parameters!W10</f>
        <v>0</v>
      </c>
      <c r="J11" s="111" t="str">
        <f>parameters!E10</f>
        <v>dbeac84d-9235-47fb-ae08-c8d47e00f253</v>
      </c>
      <c r="K11" s="111" t="str">
        <f>parameters!I10</f>
        <v>8cb2aab9-da67-4671-963f-221979bd6f72</v>
      </c>
      <c r="L11" s="111"/>
      <c r="M11" s="111"/>
      <c r="N11" s="111"/>
      <c r="P11" s="111" t="s">
        <v>3458</v>
      </c>
      <c r="Q11" s="111" t="e">
        <f>parameters!T10</f>
        <v>#N/A</v>
      </c>
      <c r="R11" s="111">
        <f>parameters!W10</f>
        <v>0</v>
      </c>
      <c r="S11" s="111" t="s">
        <v>3414</v>
      </c>
      <c r="T11" s="111" t="s">
        <v>3415</v>
      </c>
      <c r="U11" s="111" t="s">
        <v>3415</v>
      </c>
      <c r="V11" s="111" t="s">
        <v>3416</v>
      </c>
      <c r="X11" t="s">
        <v>3459</v>
      </c>
      <c r="Y11" t="s">
        <v>3460</v>
      </c>
      <c r="Z11" t="s">
        <v>3418</v>
      </c>
      <c r="AA11" t="s">
        <v>174</v>
      </c>
      <c r="AB11" t="s">
        <v>3415</v>
      </c>
      <c r="AC11" t="s">
        <v>3415</v>
      </c>
      <c r="AE11" t="str">
        <f>INDEX(assets!$A$3:$B$19,MATCH('CSVs par sets'!AA11,assets!$B$3:$B$19,0),1)</f>
        <v>frame</v>
      </c>
      <c r="AG11" t="s">
        <v>1935</v>
      </c>
      <c r="AH11" t="s">
        <v>3459</v>
      </c>
      <c r="AI11" t="s">
        <v>3419</v>
      </c>
      <c r="AJ11" t="s">
        <v>3420</v>
      </c>
      <c r="AK11" t="s">
        <v>3421</v>
      </c>
      <c r="AL11" t="s">
        <v>3415</v>
      </c>
    </row>
    <row r="12" spans="1:38" x14ac:dyDescent="0.25">
      <c r="I12" s="111">
        <f>parameters!W11</f>
        <v>0</v>
      </c>
      <c r="J12" s="111" t="str">
        <f>parameters!E11</f>
        <v>dbeac84d-9235-47fb-ae08-c8d47e00f253</v>
      </c>
      <c r="K12" s="111" t="str">
        <f>parameters!I11</f>
        <v>c3963970-68ff-4687-804f-c56e4793c21b</v>
      </c>
      <c r="L12" s="111"/>
      <c r="M12" s="111"/>
      <c r="N12" s="111"/>
      <c r="P12" s="111" t="s">
        <v>3461</v>
      </c>
      <c r="Q12" s="111" t="e">
        <f>parameters!T11</f>
        <v>#N/A</v>
      </c>
      <c r="R12" s="111">
        <f>parameters!W11</f>
        <v>0</v>
      </c>
      <c r="S12" s="111" t="s">
        <v>3414</v>
      </c>
      <c r="T12" s="111" t="s">
        <v>3415</v>
      </c>
      <c r="U12" s="111" t="s">
        <v>3415</v>
      </c>
      <c r="V12" s="111" t="s">
        <v>3416</v>
      </c>
      <c r="X12" t="s">
        <v>3462</v>
      </c>
      <c r="Y12" t="s">
        <v>3463</v>
      </c>
      <c r="Z12" t="s">
        <v>3418</v>
      </c>
      <c r="AA12" t="s">
        <v>133</v>
      </c>
      <c r="AB12" t="s">
        <v>3415</v>
      </c>
      <c r="AC12" t="s">
        <v>3415</v>
      </c>
      <c r="AE12" t="e">
        <f>INDEX(assets!$A$3:$B$19,MATCH('CSVs par sets'!AA12,assets!$B$3:$B$19,0),1)</f>
        <v>#N/A</v>
      </c>
      <c r="AG12" t="s">
        <v>3464</v>
      </c>
      <c r="AH12" t="s">
        <v>3462</v>
      </c>
      <c r="AI12" t="s">
        <v>3419</v>
      </c>
      <c r="AJ12" t="s">
        <v>133</v>
      </c>
      <c r="AK12" t="s">
        <v>3421</v>
      </c>
      <c r="AL12" t="s">
        <v>3415</v>
      </c>
    </row>
    <row r="13" spans="1:38" x14ac:dyDescent="0.25">
      <c r="I13" s="111">
        <f>parameters!W12</f>
        <v>0</v>
      </c>
      <c r="J13" s="111" t="str">
        <f>parameters!E12</f>
        <v>dbeac84d-9235-47fb-ae08-c8d47e00f253</v>
      </c>
      <c r="K13" s="111" t="str">
        <f>parameters!I12</f>
        <v>444d90cb-6b4e-41a0-a80d-9e9f671c7011</v>
      </c>
      <c r="L13" s="111"/>
      <c r="M13" s="111"/>
      <c r="N13" s="111"/>
      <c r="P13" s="111" t="s">
        <v>3465</v>
      </c>
      <c r="Q13" s="111" t="e">
        <f>parameters!T12</f>
        <v>#N/A</v>
      </c>
      <c r="R13" s="111">
        <f>parameters!W12</f>
        <v>0</v>
      </c>
      <c r="S13" s="111" t="s">
        <v>3414</v>
      </c>
      <c r="T13" s="111" t="s">
        <v>3415</v>
      </c>
      <c r="U13" s="111" t="s">
        <v>3415</v>
      </c>
      <c r="V13" s="111" t="s">
        <v>3416</v>
      </c>
      <c r="X13" t="s">
        <v>3453</v>
      </c>
      <c r="Y13" t="s">
        <v>2601</v>
      </c>
      <c r="AB13" t="s">
        <v>3415</v>
      </c>
      <c r="AC13" t="s">
        <v>3415</v>
      </c>
      <c r="AG13" s="111" t="s">
        <v>3466</v>
      </c>
      <c r="AH13" s="111" t="str">
        <f>X14</f>
        <v>8ac7bb35-db9d-4534-b892-e9efcb5942f6</v>
      </c>
      <c r="AI13" s="111" t="str">
        <f>assets!$F$3</f>
        <v>10fd8ef4-683e-e911-811a-005056b57459</v>
      </c>
      <c r="AJ13" s="111" t="s">
        <v>133</v>
      </c>
      <c r="AK13" s="111" t="s">
        <v>3467</v>
      </c>
      <c r="AL13" s="111" t="s">
        <v>3415</v>
      </c>
    </row>
    <row r="14" spans="1:38" x14ac:dyDescent="0.25">
      <c r="I14" s="111">
        <f>parameters!W13</f>
        <v>0</v>
      </c>
      <c r="J14" s="111" t="str">
        <f>parameters!E13</f>
        <v>dbeac84d-9235-47fb-ae08-c8d47e00f253</v>
      </c>
      <c r="K14" s="111" t="str">
        <f>parameters!I13</f>
        <v>f7aca36c-0eb5-4feb-955e-5f41261fd94f</v>
      </c>
      <c r="L14" s="111"/>
      <c r="M14" s="111"/>
      <c r="N14" s="111"/>
      <c r="P14" s="111" t="s">
        <v>3468</v>
      </c>
      <c r="Q14" s="111" t="e">
        <f>parameters!T13</f>
        <v>#N/A</v>
      </c>
      <c r="R14" s="111">
        <f>parameters!W13</f>
        <v>0</v>
      </c>
      <c r="S14" s="111" t="s">
        <v>3414</v>
      </c>
      <c r="T14" s="111" t="s">
        <v>3415</v>
      </c>
      <c r="U14" s="111" t="s">
        <v>3415</v>
      </c>
      <c r="V14" s="111" t="s">
        <v>3416</v>
      </c>
      <c r="X14" s="111" t="s">
        <v>3469</v>
      </c>
      <c r="Y14" s="111" t="s">
        <v>3470</v>
      </c>
      <c r="Z14" s="111"/>
      <c r="AA14" s="111"/>
      <c r="AB14" s="111" t="s">
        <v>3415</v>
      </c>
      <c r="AC14" s="111" t="s">
        <v>3415</v>
      </c>
      <c r="AD14" s="111"/>
    </row>
    <row r="15" spans="1:38" x14ac:dyDescent="0.25">
      <c r="I15" s="111">
        <f>parameters!W14</f>
        <v>0</v>
      </c>
      <c r="J15" s="111" t="str">
        <f>parameters!E14</f>
        <v>dbeac84d-9235-47fb-ae08-c8d47e00f253</v>
      </c>
      <c r="K15" s="111" t="str">
        <f>parameters!I14</f>
        <v>2e666141-ce8f-426d-875d-6a50230a213e</v>
      </c>
      <c r="L15" s="111"/>
      <c r="M15" s="111"/>
      <c r="N15" s="111"/>
      <c r="P15" s="111" t="s">
        <v>3471</v>
      </c>
      <c r="Q15" s="111" t="e">
        <f>parameters!T14</f>
        <v>#N/A</v>
      </c>
      <c r="R15" s="111">
        <f>parameters!W14</f>
        <v>0</v>
      </c>
      <c r="S15" s="111" t="s">
        <v>3414</v>
      </c>
      <c r="T15" s="111" t="s">
        <v>3415</v>
      </c>
      <c r="U15" s="111" t="s">
        <v>3415</v>
      </c>
      <c r="V15" s="111" t="s">
        <v>3416</v>
      </c>
    </row>
    <row r="16" spans="1:38" x14ac:dyDescent="0.25">
      <c r="I16" s="111">
        <f>parameters!W15</f>
        <v>0</v>
      </c>
      <c r="J16" s="111" t="str">
        <f>parameters!E15</f>
        <v>dbeac84d-9235-47fb-ae08-c8d47e00f253</v>
      </c>
      <c r="K16" s="111" t="str">
        <f>parameters!I15</f>
        <v>b8cb0fd1-d554-4a48-b7de-664a0e922833</v>
      </c>
      <c r="L16" s="111"/>
      <c r="M16" s="111"/>
      <c r="N16" s="111"/>
      <c r="P16" s="111" t="s">
        <v>3472</v>
      </c>
      <c r="Q16" s="111" t="e">
        <f>parameters!T15</f>
        <v>#N/A</v>
      </c>
      <c r="R16" s="111">
        <f>parameters!W15</f>
        <v>0</v>
      </c>
      <c r="S16" s="111" t="s">
        <v>3414</v>
      </c>
      <c r="T16" s="111" t="s">
        <v>3415</v>
      </c>
      <c r="U16" s="111" t="s">
        <v>3415</v>
      </c>
      <c r="V16" s="111" t="s">
        <v>3416</v>
      </c>
    </row>
    <row r="17" spans="9:22" x14ac:dyDescent="0.25">
      <c r="I17" s="111">
        <f>parameters!W16</f>
        <v>0</v>
      </c>
      <c r="J17" s="111" t="str">
        <f>parameters!E16</f>
        <v>dbeac84d-9235-47fb-ae08-c8d47e00f253</v>
      </c>
      <c r="K17" s="111" t="str">
        <f>parameters!I16</f>
        <v>26481bfb-9602-4606-9b82-daa6282c42c3</v>
      </c>
      <c r="L17" s="111"/>
      <c r="M17" s="111"/>
      <c r="N17" s="111"/>
      <c r="P17" s="111" t="s">
        <v>3473</v>
      </c>
      <c r="Q17" s="111" t="e">
        <f>parameters!T16</f>
        <v>#N/A</v>
      </c>
      <c r="R17" s="111">
        <f>parameters!W16</f>
        <v>0</v>
      </c>
      <c r="S17" s="111" t="s">
        <v>3414</v>
      </c>
      <c r="T17" s="111" t="s">
        <v>3415</v>
      </c>
      <c r="U17" s="111" t="s">
        <v>3415</v>
      </c>
      <c r="V17" s="111" t="s">
        <v>3416</v>
      </c>
    </row>
    <row r="18" spans="9:22" x14ac:dyDescent="0.25">
      <c r="I18" s="111">
        <f>parameters!W17</f>
        <v>0</v>
      </c>
      <c r="J18" s="111" t="str">
        <f>parameters!E17</f>
        <v>dbeac84d-9235-47fb-ae08-c8d47e00f253</v>
      </c>
      <c r="K18" s="111" t="str">
        <f>parameters!I17</f>
        <v>8cb2aab9-da67-4671-963f-221979bd6f72</v>
      </c>
      <c r="L18" s="111"/>
      <c r="M18" s="111"/>
      <c r="N18" s="111"/>
      <c r="P18" s="111" t="s">
        <v>3474</v>
      </c>
      <c r="Q18" s="111" t="e">
        <f>parameters!T17</f>
        <v>#N/A</v>
      </c>
      <c r="R18" s="111">
        <f>parameters!W17</f>
        <v>0</v>
      </c>
      <c r="S18" s="111" t="s">
        <v>3414</v>
      </c>
      <c r="T18" s="111" t="s">
        <v>3415</v>
      </c>
      <c r="U18" s="111" t="s">
        <v>3415</v>
      </c>
      <c r="V18" s="111" t="s">
        <v>3416</v>
      </c>
    </row>
    <row r="19" spans="9:22" x14ac:dyDescent="0.25">
      <c r="I19" s="111">
        <f>parameters!W18</f>
        <v>0</v>
      </c>
      <c r="J19" s="111" t="str">
        <f>parameters!E18</f>
        <v>dbeac84d-9235-47fb-ae08-c8d47e00f253</v>
      </c>
      <c r="K19" s="111" t="str">
        <f>parameters!I18</f>
        <v>c3963970-68ff-4687-804f-c56e4793c21b</v>
      </c>
      <c r="L19" s="111"/>
      <c r="M19" s="111"/>
      <c r="N19" s="111"/>
      <c r="P19" s="111" t="s">
        <v>3475</v>
      </c>
      <c r="Q19" s="111" t="e">
        <f>parameters!T18</f>
        <v>#N/A</v>
      </c>
      <c r="R19" s="111">
        <f>parameters!W18</f>
        <v>0</v>
      </c>
      <c r="S19" s="111" t="s">
        <v>3414</v>
      </c>
      <c r="T19" s="111" t="s">
        <v>3415</v>
      </c>
      <c r="U19" s="111" t="s">
        <v>3415</v>
      </c>
      <c r="V19" s="111" t="s">
        <v>3416</v>
      </c>
    </row>
    <row r="20" spans="9:22" x14ac:dyDescent="0.25">
      <c r="I20" s="111">
        <f>parameters!W19</f>
        <v>0</v>
      </c>
      <c r="J20" s="111" t="str">
        <f>parameters!E19</f>
        <v>dbeac84d-9235-47fb-ae08-c8d47e00f253</v>
      </c>
      <c r="K20" s="111" t="str">
        <f>parameters!I19</f>
        <v>444d90cb-6b4e-41a0-a80d-9e9f671c7011</v>
      </c>
      <c r="L20" s="111"/>
      <c r="M20" s="111"/>
      <c r="N20" s="111"/>
      <c r="P20" s="111" t="s">
        <v>3476</v>
      </c>
      <c r="Q20" s="111" t="e">
        <f>parameters!T19</f>
        <v>#N/A</v>
      </c>
      <c r="R20" s="111">
        <f>parameters!W19</f>
        <v>0</v>
      </c>
      <c r="S20" s="111" t="s">
        <v>3414</v>
      </c>
      <c r="T20" s="111" t="s">
        <v>3415</v>
      </c>
      <c r="U20" s="111" t="s">
        <v>3415</v>
      </c>
      <c r="V20" s="111" t="s">
        <v>3416</v>
      </c>
    </row>
    <row r="21" spans="9:22" x14ac:dyDescent="0.25">
      <c r="I21" s="111">
        <f>parameters!W20</f>
        <v>0</v>
      </c>
      <c r="J21" s="111" t="str">
        <f>parameters!E20</f>
        <v>dbeac84d-9235-47fb-ae08-c8d47e00f253</v>
      </c>
      <c r="K21" s="111" t="str">
        <f>parameters!I20</f>
        <v>f7aca36c-0eb5-4feb-955e-5f41261fd94f</v>
      </c>
      <c r="L21" s="111"/>
      <c r="M21" s="111"/>
      <c r="N21" s="111"/>
      <c r="P21" s="111" t="s">
        <v>3477</v>
      </c>
      <c r="Q21" s="111" t="e">
        <f>parameters!T20</f>
        <v>#N/A</v>
      </c>
      <c r="R21" s="111">
        <f>parameters!W20</f>
        <v>0</v>
      </c>
      <c r="S21" s="111" t="s">
        <v>3414</v>
      </c>
      <c r="T21" s="111" t="s">
        <v>3415</v>
      </c>
      <c r="U21" s="111" t="s">
        <v>3415</v>
      </c>
      <c r="V21" s="111" t="s">
        <v>3416</v>
      </c>
    </row>
    <row r="22" spans="9:22" x14ac:dyDescent="0.25">
      <c r="I22" s="111">
        <f>parameters!W21</f>
        <v>0</v>
      </c>
      <c r="J22" s="111" t="str">
        <f>parameters!E21</f>
        <v>dbeac84d-9235-47fb-ae08-c8d47e00f253</v>
      </c>
      <c r="K22" s="111" t="str">
        <f>parameters!I21</f>
        <v>2e666141-ce8f-426d-875d-6a50230a213e</v>
      </c>
      <c r="L22" s="111"/>
      <c r="M22" s="111"/>
      <c r="N22" s="111"/>
      <c r="P22" s="111" t="s">
        <v>3478</v>
      </c>
      <c r="Q22" s="111" t="e">
        <f>parameters!T21</f>
        <v>#N/A</v>
      </c>
      <c r="R22" s="111">
        <f>parameters!W21</f>
        <v>0</v>
      </c>
      <c r="S22" s="111" t="s">
        <v>3414</v>
      </c>
      <c r="T22" s="111" t="s">
        <v>3415</v>
      </c>
      <c r="U22" s="111" t="s">
        <v>3415</v>
      </c>
      <c r="V22" s="111" t="s">
        <v>3416</v>
      </c>
    </row>
    <row r="23" spans="9:22" x14ac:dyDescent="0.25">
      <c r="I23" s="111">
        <f>parameters!W22</f>
        <v>0</v>
      </c>
      <c r="J23" s="111" t="str">
        <f>parameters!E22</f>
        <v>dbeac84d-9235-47fb-ae08-c8d47e00f253</v>
      </c>
      <c r="K23" s="111" t="str">
        <f>parameters!I22</f>
        <v>b8cb0fd1-d554-4a48-b7de-664a0e922833</v>
      </c>
      <c r="L23" s="111"/>
      <c r="M23" s="111"/>
      <c r="N23" s="111"/>
      <c r="P23" s="111" t="s">
        <v>3479</v>
      </c>
      <c r="Q23" s="111" t="e">
        <f>parameters!T22</f>
        <v>#N/A</v>
      </c>
      <c r="R23" s="111">
        <f>parameters!W22</f>
        <v>0</v>
      </c>
      <c r="S23" s="111" t="s">
        <v>3414</v>
      </c>
      <c r="T23" s="111" t="s">
        <v>3415</v>
      </c>
      <c r="U23" s="111" t="s">
        <v>3415</v>
      </c>
      <c r="V23" s="111" t="s">
        <v>3416</v>
      </c>
    </row>
    <row r="24" spans="9:22" x14ac:dyDescent="0.25">
      <c r="I24" s="111">
        <f>parameters!W23</f>
        <v>0</v>
      </c>
      <c r="J24" s="111" t="str">
        <f>parameters!E23</f>
        <v>dbeac84d-9235-47fb-ae08-c8d47e00f253</v>
      </c>
      <c r="K24" s="111" t="str">
        <f>parameters!I23</f>
        <v>26481bfb-9602-4606-9b82-daa6282c42c3</v>
      </c>
      <c r="L24" s="111"/>
      <c r="M24" s="111"/>
      <c r="N24" s="111"/>
      <c r="P24" s="111" t="s">
        <v>3480</v>
      </c>
      <c r="Q24" s="111" t="e">
        <f>parameters!T23</f>
        <v>#N/A</v>
      </c>
      <c r="R24" s="111">
        <f>parameters!W23</f>
        <v>0</v>
      </c>
      <c r="S24" s="111" t="s">
        <v>3414</v>
      </c>
      <c r="T24" s="111" t="s">
        <v>3415</v>
      </c>
      <c r="U24" s="111" t="s">
        <v>3415</v>
      </c>
      <c r="V24" s="111" t="s">
        <v>3416</v>
      </c>
    </row>
    <row r="25" spans="9:22" x14ac:dyDescent="0.25">
      <c r="I25" s="111">
        <f>parameters!W24</f>
        <v>0</v>
      </c>
      <c r="J25" s="111" t="str">
        <f>parameters!E24</f>
        <v>dbeac84d-9235-47fb-ae08-c8d47e00f253</v>
      </c>
      <c r="K25" s="111" t="str">
        <f>parameters!I24</f>
        <v>8cb2aab9-da67-4671-963f-221979bd6f72</v>
      </c>
      <c r="L25" s="111"/>
      <c r="M25" s="111"/>
      <c r="N25" s="111"/>
      <c r="P25" s="111" t="s">
        <v>3481</v>
      </c>
      <c r="Q25" s="111" t="e">
        <f>parameters!T24</f>
        <v>#N/A</v>
      </c>
      <c r="R25" s="111">
        <f>parameters!W24</f>
        <v>0</v>
      </c>
      <c r="S25" s="111" t="s">
        <v>3414</v>
      </c>
      <c r="T25" s="111" t="s">
        <v>3415</v>
      </c>
      <c r="U25" s="111" t="s">
        <v>3415</v>
      </c>
      <c r="V25" s="111" t="s">
        <v>3416</v>
      </c>
    </row>
    <row r="26" spans="9:22" x14ac:dyDescent="0.25">
      <c r="I26" s="111">
        <f>parameters!W25</f>
        <v>0</v>
      </c>
      <c r="J26" s="111" t="str">
        <f>parameters!E25</f>
        <v>dbeac84d-9235-47fb-ae08-c8d47e00f253</v>
      </c>
      <c r="K26" s="111" t="str">
        <f>parameters!I25</f>
        <v>c3963970-68ff-4687-804f-c56e4793c21b</v>
      </c>
      <c r="L26" s="111"/>
      <c r="M26" s="111"/>
      <c r="N26" s="111"/>
      <c r="P26" s="111" t="s">
        <v>3482</v>
      </c>
      <c r="Q26" s="111" t="e">
        <f>parameters!T25</f>
        <v>#N/A</v>
      </c>
      <c r="R26" s="111">
        <f>parameters!W25</f>
        <v>0</v>
      </c>
      <c r="S26" s="111" t="s">
        <v>3414</v>
      </c>
      <c r="T26" s="111" t="s">
        <v>3415</v>
      </c>
      <c r="U26" s="111" t="s">
        <v>3415</v>
      </c>
      <c r="V26" s="111" t="s">
        <v>3416</v>
      </c>
    </row>
    <row r="27" spans="9:22" x14ac:dyDescent="0.25">
      <c r="I27" s="111">
        <f>parameters!W26</f>
        <v>0</v>
      </c>
      <c r="J27" s="111" t="str">
        <f>parameters!E26</f>
        <v>dbeac84d-9235-47fb-ae08-c8d47e00f253</v>
      </c>
      <c r="K27" s="111" t="str">
        <f>parameters!I26</f>
        <v>444d90cb-6b4e-41a0-a80d-9e9f671c7011</v>
      </c>
      <c r="L27" s="111"/>
      <c r="M27" s="111"/>
      <c r="N27" s="111"/>
      <c r="P27" s="111" t="s">
        <v>3483</v>
      </c>
      <c r="Q27" s="111" t="e">
        <f>parameters!T26</f>
        <v>#N/A</v>
      </c>
      <c r="R27" s="111">
        <f>parameters!W26</f>
        <v>0</v>
      </c>
      <c r="S27" s="111" t="s">
        <v>3414</v>
      </c>
      <c r="T27" s="111" t="s">
        <v>3415</v>
      </c>
      <c r="U27" s="111" t="s">
        <v>3415</v>
      </c>
      <c r="V27" s="111" t="s">
        <v>3416</v>
      </c>
    </row>
    <row r="28" spans="9:22" x14ac:dyDescent="0.25">
      <c r="I28" s="111">
        <f>parameters!W27</f>
        <v>0</v>
      </c>
      <c r="J28" s="111" t="str">
        <f>parameters!E27</f>
        <v>dbeac84d-9235-47fb-ae08-c8d47e00f253</v>
      </c>
      <c r="K28" s="111" t="str">
        <f>parameters!I27</f>
        <v>f7aca36c-0eb5-4feb-955e-5f41261fd94f</v>
      </c>
      <c r="L28" s="111"/>
      <c r="M28" s="111"/>
      <c r="N28" s="111"/>
      <c r="P28" s="111" t="s">
        <v>3484</v>
      </c>
      <c r="Q28" s="111" t="e">
        <f>parameters!T27</f>
        <v>#N/A</v>
      </c>
      <c r="R28" s="111">
        <f>parameters!W27</f>
        <v>0</v>
      </c>
      <c r="S28" s="111" t="s">
        <v>3414</v>
      </c>
      <c r="T28" s="111" t="s">
        <v>3415</v>
      </c>
      <c r="U28" s="111" t="s">
        <v>3415</v>
      </c>
      <c r="V28" s="111" t="s">
        <v>3416</v>
      </c>
    </row>
    <row r="29" spans="9:22" x14ac:dyDescent="0.25">
      <c r="I29" s="111">
        <f>parameters!W28</f>
        <v>0</v>
      </c>
      <c r="J29" s="111" t="str">
        <f>parameters!E28</f>
        <v>dbeac84d-9235-47fb-ae08-c8d47e00f253</v>
      </c>
      <c r="K29" s="111" t="str">
        <f>parameters!I28</f>
        <v>2e666141-ce8f-426d-875d-6a50230a213e</v>
      </c>
      <c r="L29" s="111"/>
      <c r="M29" s="111"/>
      <c r="N29" s="111"/>
      <c r="P29" s="111" t="s">
        <v>3485</v>
      </c>
      <c r="Q29" s="111" t="e">
        <f>parameters!T28</f>
        <v>#N/A</v>
      </c>
      <c r="R29" s="111">
        <f>parameters!W28</f>
        <v>0</v>
      </c>
      <c r="S29" s="111" t="s">
        <v>3414</v>
      </c>
      <c r="T29" s="111" t="s">
        <v>3415</v>
      </c>
      <c r="U29" s="111" t="s">
        <v>3415</v>
      </c>
      <c r="V29" s="111" t="s">
        <v>3416</v>
      </c>
    </row>
    <row r="30" spans="9:22" x14ac:dyDescent="0.25">
      <c r="S30" s="111"/>
    </row>
    <row r="31" spans="9:22" x14ac:dyDescent="0.25">
      <c r="P31" s="1"/>
      <c r="S31" s="111"/>
    </row>
  </sheetData>
  <autoFilter ref="P2:V2" xr:uid="{00000000-0009-0000-0000-00000A000000}"/>
  <phoneticPr fontId="1" type="noConversion"/>
  <conditionalFormatting sqref="K343:L348 K271:K302 K305:K342">
    <cfRule type="containsErrors" dxfId="17" priority="4">
      <formula>ISERROR(K271)</formula>
    </cfRule>
  </conditionalFormatting>
  <conditionalFormatting sqref="K34:K257 L9:M342">
    <cfRule type="containsErrors" dxfId="16" priority="2">
      <formula>ISERROR(K9)</formula>
    </cfRule>
  </conditionalFormatting>
  <conditionalFormatting sqref="K258:K270">
    <cfRule type="containsErrors" dxfId="15" priority="1">
      <formula>ISERROR(K258)</formula>
    </cfRule>
  </conditionalFormatting>
  <hyperlinks>
    <hyperlink ref="C8" r:id="rId1" xr:uid="{00000000-0004-0000-0A00-000000000000}"/>
    <hyperlink ref="D8" r:id="rId2" xr:uid="{00000000-0004-0000-0A00-000001000000}"/>
    <hyperlink ref="AC9" r:id="rId3" xr:uid="{00000000-0004-0000-0A00-000002000000}"/>
    <hyperlink ref="AB9" r:id="rId4" xr:uid="{00000000-0004-0000-0A00-000003000000}"/>
    <hyperlink ref="AC8" r:id="rId5" xr:uid="{00000000-0004-0000-0A00-000004000000}"/>
    <hyperlink ref="AB8" r:id="rId6" xr:uid="{00000000-0004-0000-0A00-000005000000}"/>
    <hyperlink ref="AC7" r:id="rId7" xr:uid="{00000000-0004-0000-0A00-000006000000}"/>
    <hyperlink ref="AC6" r:id="rId8" xr:uid="{00000000-0004-0000-0A00-000007000000}"/>
    <hyperlink ref="AB7" r:id="rId9" xr:uid="{00000000-0004-0000-0A00-000008000000}"/>
    <hyperlink ref="AB6" r:id="rId10" xr:uid="{00000000-0004-0000-0A00-000009000000}"/>
    <hyperlink ref="AC5" r:id="rId11" xr:uid="{00000000-0004-0000-0A00-00000A000000}"/>
    <hyperlink ref="AB5" r:id="rId12" xr:uid="{00000000-0004-0000-0A00-00000B000000}"/>
    <hyperlink ref="AC4" r:id="rId13" xr:uid="{00000000-0004-0000-0A00-00000C000000}"/>
    <hyperlink ref="AB4" r:id="rId14" xr:uid="{00000000-0004-0000-0A00-00000D000000}"/>
    <hyperlink ref="AC3" r:id="rId15" xr:uid="{00000000-0004-0000-0A00-00000E000000}"/>
    <hyperlink ref="AB3" r:id="rId16" xr:uid="{00000000-0004-0000-0A00-00000F000000}"/>
    <hyperlink ref="AL3" r:id="rId17" xr:uid="{00000000-0004-0000-0A00-000010000000}"/>
    <hyperlink ref="AL4:AL9" r:id="rId18" display="Michaela.Lattenbergova@Arup.com" xr:uid="{00000000-0004-0000-0A00-000011000000}"/>
    <hyperlink ref="AC11" r:id="rId19" xr:uid="{00000000-0004-0000-0A00-000012000000}"/>
    <hyperlink ref="AB11" r:id="rId20" xr:uid="{00000000-0004-0000-0A00-000013000000}"/>
    <hyperlink ref="AC10" r:id="rId21" xr:uid="{00000000-0004-0000-0A00-000014000000}"/>
    <hyperlink ref="AB10" r:id="rId22" xr:uid="{00000000-0004-0000-0A00-000015000000}"/>
    <hyperlink ref="AL10" r:id="rId23" xr:uid="{00000000-0004-0000-0A00-000016000000}"/>
    <hyperlink ref="AL11" r:id="rId24" xr:uid="{00000000-0004-0000-0A00-000017000000}"/>
    <hyperlink ref="AC12" r:id="rId25" xr:uid="{00000000-0004-0000-0A00-000018000000}"/>
    <hyperlink ref="AB12" r:id="rId26" xr:uid="{00000000-0004-0000-0A00-000019000000}"/>
    <hyperlink ref="AL12" r:id="rId27" xr:uid="{00000000-0004-0000-0A00-00001A000000}"/>
    <hyperlink ref="U6" r:id="rId28" xr:uid="{00000000-0004-0000-0A00-00001B000000}"/>
    <hyperlink ref="U7" r:id="rId29" xr:uid="{00000000-0004-0000-0A00-00001C000000}"/>
    <hyperlink ref="U8" r:id="rId30" xr:uid="{00000000-0004-0000-0A00-00001D000000}"/>
    <hyperlink ref="U9" r:id="rId31" xr:uid="{00000000-0004-0000-0A00-00001E000000}"/>
    <hyperlink ref="U10" r:id="rId32" xr:uid="{00000000-0004-0000-0A00-00001F000000}"/>
    <hyperlink ref="U11" r:id="rId33" xr:uid="{00000000-0004-0000-0A00-000020000000}"/>
    <hyperlink ref="U12" r:id="rId34" xr:uid="{00000000-0004-0000-0A00-000021000000}"/>
    <hyperlink ref="U13" r:id="rId35" xr:uid="{00000000-0004-0000-0A00-000022000000}"/>
    <hyperlink ref="U14" r:id="rId36" xr:uid="{00000000-0004-0000-0A00-000023000000}"/>
    <hyperlink ref="U15" r:id="rId37" xr:uid="{00000000-0004-0000-0A00-000024000000}"/>
    <hyperlink ref="U16" r:id="rId38" xr:uid="{00000000-0004-0000-0A00-000025000000}"/>
    <hyperlink ref="U17" r:id="rId39" xr:uid="{00000000-0004-0000-0A00-000026000000}"/>
    <hyperlink ref="U18" r:id="rId40" xr:uid="{00000000-0004-0000-0A00-000027000000}"/>
    <hyperlink ref="U19" r:id="rId41" xr:uid="{00000000-0004-0000-0A00-000028000000}"/>
    <hyperlink ref="U20" r:id="rId42" xr:uid="{00000000-0004-0000-0A00-000029000000}"/>
    <hyperlink ref="U21" r:id="rId43" xr:uid="{00000000-0004-0000-0A00-00002A000000}"/>
    <hyperlink ref="U22" r:id="rId44" xr:uid="{00000000-0004-0000-0A00-00002B000000}"/>
    <hyperlink ref="U23" r:id="rId45" xr:uid="{00000000-0004-0000-0A00-00002C000000}"/>
    <hyperlink ref="U24" r:id="rId46" xr:uid="{00000000-0004-0000-0A00-00002D000000}"/>
    <hyperlink ref="U25" r:id="rId47" xr:uid="{00000000-0004-0000-0A00-00002E000000}"/>
    <hyperlink ref="U26" r:id="rId48" xr:uid="{00000000-0004-0000-0A00-00002F000000}"/>
    <hyperlink ref="U27" r:id="rId49" xr:uid="{00000000-0004-0000-0A00-000030000000}"/>
    <hyperlink ref="U28" r:id="rId50" xr:uid="{00000000-0004-0000-0A00-000031000000}"/>
    <hyperlink ref="U29" r:id="rId51" xr:uid="{00000000-0004-0000-0A00-000032000000}"/>
    <hyperlink ref="T29" r:id="rId52" xr:uid="{00000000-0004-0000-0A00-000033000000}"/>
    <hyperlink ref="T28" r:id="rId53" xr:uid="{00000000-0004-0000-0A00-000034000000}"/>
    <hyperlink ref="T27" r:id="rId54" xr:uid="{00000000-0004-0000-0A00-000035000000}"/>
    <hyperlink ref="T26" r:id="rId55" xr:uid="{00000000-0004-0000-0A00-000036000000}"/>
    <hyperlink ref="T25" r:id="rId56" xr:uid="{00000000-0004-0000-0A00-000037000000}"/>
    <hyperlink ref="T24" r:id="rId57" xr:uid="{00000000-0004-0000-0A00-000038000000}"/>
    <hyperlink ref="T23" r:id="rId58" xr:uid="{00000000-0004-0000-0A00-000039000000}"/>
    <hyperlink ref="T22" r:id="rId59" xr:uid="{00000000-0004-0000-0A00-00003A000000}"/>
    <hyperlink ref="T21" r:id="rId60" xr:uid="{00000000-0004-0000-0A00-00003B000000}"/>
    <hyperlink ref="T20" r:id="rId61" xr:uid="{00000000-0004-0000-0A00-00003C000000}"/>
    <hyperlink ref="T19" r:id="rId62" xr:uid="{00000000-0004-0000-0A00-00003D000000}"/>
    <hyperlink ref="T18" r:id="rId63" xr:uid="{00000000-0004-0000-0A00-00003E000000}"/>
    <hyperlink ref="T17" r:id="rId64" xr:uid="{00000000-0004-0000-0A00-00003F000000}"/>
    <hyperlink ref="T16" r:id="rId65" xr:uid="{00000000-0004-0000-0A00-000040000000}"/>
    <hyperlink ref="T15" r:id="rId66" xr:uid="{00000000-0004-0000-0A00-000041000000}"/>
    <hyperlink ref="T14" r:id="rId67" xr:uid="{00000000-0004-0000-0A00-000042000000}"/>
    <hyperlink ref="T13" r:id="rId68" xr:uid="{00000000-0004-0000-0A00-000043000000}"/>
    <hyperlink ref="T12" r:id="rId69" xr:uid="{00000000-0004-0000-0A00-000044000000}"/>
    <hyperlink ref="T11" r:id="rId70" xr:uid="{00000000-0004-0000-0A00-000045000000}"/>
    <hyperlink ref="T10" r:id="rId71" xr:uid="{00000000-0004-0000-0A00-000046000000}"/>
    <hyperlink ref="T9" r:id="rId72" xr:uid="{00000000-0004-0000-0A00-000047000000}"/>
    <hyperlink ref="T8" r:id="rId73" xr:uid="{00000000-0004-0000-0A00-000048000000}"/>
    <hyperlink ref="T7" r:id="rId74" xr:uid="{00000000-0004-0000-0A00-000049000000}"/>
    <hyperlink ref="T6" r:id="rId75" xr:uid="{00000000-0004-0000-0A00-00004A000000}"/>
    <hyperlink ref="AC13" r:id="rId76" xr:uid="{00000000-0004-0000-0A00-00004B000000}"/>
    <hyperlink ref="AC14" r:id="rId77" xr:uid="{00000000-0004-0000-0A00-00004C000000}"/>
    <hyperlink ref="AB13" r:id="rId78" xr:uid="{00000000-0004-0000-0A00-00004D000000}"/>
    <hyperlink ref="AB14" r:id="rId79" xr:uid="{00000000-0004-0000-0A00-00004E000000}"/>
    <hyperlink ref="AL13" r:id="rId80" xr:uid="{00000000-0004-0000-0A00-00004F000000}"/>
    <hyperlink ref="U3" r:id="rId81" xr:uid="{00000000-0004-0000-0A00-000050000000}"/>
    <hyperlink ref="U4" r:id="rId82" xr:uid="{00000000-0004-0000-0A00-000051000000}"/>
    <hyperlink ref="U5" r:id="rId83" xr:uid="{00000000-0004-0000-0A00-000052000000}"/>
    <hyperlink ref="T3" r:id="rId84" xr:uid="{00000000-0004-0000-0A00-000053000000}"/>
    <hyperlink ref="T4" r:id="rId85" xr:uid="{00000000-0004-0000-0A00-000054000000}"/>
    <hyperlink ref="T5" r:id="rId86" xr:uid="{00000000-0004-0000-0A00-000055000000}"/>
  </hyperlinks>
  <pageMargins left="0.7" right="0.7" top="0.75" bottom="0.75" header="0.3" footer="0.3"/>
  <pageSetup paperSize="9" orientation="portrait" horizontalDpi="4294967293" verticalDpi="0" r:id="rId8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28"/>
  <sheetViews>
    <sheetView workbookViewId="0">
      <selection activeCell="D2" sqref="D2:D21"/>
    </sheetView>
  </sheetViews>
  <sheetFormatPr defaultRowHeight="15" x14ac:dyDescent="0.25"/>
  <cols>
    <col min="1" max="1" width="55.7109375" customWidth="1"/>
    <col min="2" max="2" width="107.42578125" customWidth="1"/>
  </cols>
  <sheetData>
    <row r="1" spans="1:2" ht="16.5" thickTop="1" thickBot="1" x14ac:dyDescent="0.3">
      <c r="A1" s="2" t="s">
        <v>212</v>
      </c>
      <c r="B1" s="2" t="s">
        <v>3486</v>
      </c>
    </row>
    <row r="2" spans="1:2" ht="15.75" thickTop="1" x14ac:dyDescent="0.25">
      <c r="A2" t="s">
        <v>224</v>
      </c>
      <c r="B2" t="s">
        <v>3487</v>
      </c>
    </row>
    <row r="3" spans="1:2" x14ac:dyDescent="0.25">
      <c r="A3" t="s">
        <v>230</v>
      </c>
      <c r="B3" t="s">
        <v>1929</v>
      </c>
    </row>
    <row r="4" spans="1:2" x14ac:dyDescent="0.25">
      <c r="A4" t="s">
        <v>224</v>
      </c>
      <c r="B4" t="s">
        <v>3488</v>
      </c>
    </row>
    <row r="5" spans="1:2" x14ac:dyDescent="0.25">
      <c r="A5" t="s">
        <v>250</v>
      </c>
      <c r="B5" t="s">
        <v>3489</v>
      </c>
    </row>
    <row r="6" spans="1:2" x14ac:dyDescent="0.25">
      <c r="A6" t="s">
        <v>3490</v>
      </c>
      <c r="B6" t="s">
        <v>3491</v>
      </c>
    </row>
    <row r="7" spans="1:2" x14ac:dyDescent="0.25">
      <c r="A7" t="s">
        <v>250</v>
      </c>
      <c r="B7" t="s">
        <v>3492</v>
      </c>
    </row>
    <row r="8" spans="1:2" x14ac:dyDescent="0.25">
      <c r="A8" t="s">
        <v>3490</v>
      </c>
      <c r="B8" t="s">
        <v>3493</v>
      </c>
    </row>
    <row r="9" spans="1:2" x14ac:dyDescent="0.25">
      <c r="A9" t="s">
        <v>230</v>
      </c>
      <c r="B9" t="s">
        <v>1937</v>
      </c>
    </row>
    <row r="10" spans="1:2" x14ac:dyDescent="0.25">
      <c r="A10" t="s">
        <v>230</v>
      </c>
      <c r="B10" t="s">
        <v>1938</v>
      </c>
    </row>
    <row r="11" spans="1:2" x14ac:dyDescent="0.25">
      <c r="A11" t="s">
        <v>230</v>
      </c>
      <c r="B11" t="s">
        <v>1939</v>
      </c>
    </row>
    <row r="12" spans="1:2" x14ac:dyDescent="0.25">
      <c r="A12" t="s">
        <v>230</v>
      </c>
      <c r="B12" t="s">
        <v>1940</v>
      </c>
    </row>
    <row r="13" spans="1:2" x14ac:dyDescent="0.25">
      <c r="A13" t="s">
        <v>230</v>
      </c>
      <c r="B13" t="s">
        <v>1942</v>
      </c>
    </row>
    <row r="14" spans="1:2" x14ac:dyDescent="0.25">
      <c r="A14" t="s">
        <v>3494</v>
      </c>
      <c r="B14" t="s">
        <v>3495</v>
      </c>
    </row>
    <row r="15" spans="1:2" x14ac:dyDescent="0.25">
      <c r="A15" t="s">
        <v>230</v>
      </c>
      <c r="B15" t="s">
        <v>1945</v>
      </c>
    </row>
    <row r="16" spans="1:2" x14ac:dyDescent="0.25">
      <c r="A16" t="s">
        <v>230</v>
      </c>
      <c r="B16" t="s">
        <v>1946</v>
      </c>
    </row>
    <row r="17" spans="1:2" x14ac:dyDescent="0.25">
      <c r="A17" t="s">
        <v>230</v>
      </c>
      <c r="B17" t="s">
        <v>1948</v>
      </c>
    </row>
    <row r="18" spans="1:2" x14ac:dyDescent="0.25">
      <c r="A18" t="s">
        <v>3494</v>
      </c>
      <c r="B18" t="s">
        <v>3496</v>
      </c>
    </row>
    <row r="19" spans="1:2" x14ac:dyDescent="0.25">
      <c r="A19" t="s">
        <v>230</v>
      </c>
      <c r="B19" t="s">
        <v>1950</v>
      </c>
    </row>
    <row r="20" spans="1:2" x14ac:dyDescent="0.25">
      <c r="A20" t="s">
        <v>230</v>
      </c>
      <c r="B20" t="s">
        <v>1951</v>
      </c>
    </row>
    <row r="21" spans="1:2" x14ac:dyDescent="0.25">
      <c r="A21" t="s">
        <v>230</v>
      </c>
      <c r="B21" t="s">
        <v>1952</v>
      </c>
    </row>
    <row r="22" spans="1:2" x14ac:dyDescent="0.25">
      <c r="A22" t="s">
        <v>230</v>
      </c>
      <c r="B22" t="s">
        <v>1953</v>
      </c>
    </row>
    <row r="23" spans="1:2" x14ac:dyDescent="0.25">
      <c r="A23" t="s">
        <v>230</v>
      </c>
      <c r="B23" t="s">
        <v>1954</v>
      </c>
    </row>
    <row r="24" spans="1:2" x14ac:dyDescent="0.25">
      <c r="A24" t="s">
        <v>3494</v>
      </c>
      <c r="B24" t="s">
        <v>3497</v>
      </c>
    </row>
    <row r="25" spans="1:2" x14ac:dyDescent="0.25">
      <c r="A25" t="s">
        <v>230</v>
      </c>
      <c r="B25" t="s">
        <v>1956</v>
      </c>
    </row>
    <row r="26" spans="1:2" x14ac:dyDescent="0.25">
      <c r="A26" t="s">
        <v>230</v>
      </c>
      <c r="B26" t="s">
        <v>1957</v>
      </c>
    </row>
    <row r="27" spans="1:2" x14ac:dyDescent="0.25">
      <c r="A27" t="s">
        <v>230</v>
      </c>
      <c r="B27" t="s">
        <v>1958</v>
      </c>
    </row>
    <row r="28" spans="1:2" x14ac:dyDescent="0.25">
      <c r="A28" t="s">
        <v>230</v>
      </c>
      <c r="B28" t="s">
        <v>1959</v>
      </c>
    </row>
    <row r="29" spans="1:2" x14ac:dyDescent="0.25">
      <c r="A29" t="s">
        <v>230</v>
      </c>
      <c r="B29" t="s">
        <v>1960</v>
      </c>
    </row>
    <row r="30" spans="1:2" x14ac:dyDescent="0.25">
      <c r="A30" t="s">
        <v>230</v>
      </c>
      <c r="B30" t="s">
        <v>1961</v>
      </c>
    </row>
    <row r="31" spans="1:2" x14ac:dyDescent="0.25">
      <c r="A31" t="s">
        <v>224</v>
      </c>
      <c r="B31" t="s">
        <v>3498</v>
      </c>
    </row>
    <row r="32" spans="1:2" x14ac:dyDescent="0.25">
      <c r="A32" t="s">
        <v>3490</v>
      </c>
      <c r="B32" t="s">
        <v>3499</v>
      </c>
    </row>
    <row r="33" spans="1:2" x14ac:dyDescent="0.25">
      <c r="A33" t="s">
        <v>3490</v>
      </c>
      <c r="B33" t="s">
        <v>3500</v>
      </c>
    </row>
    <row r="34" spans="1:2" x14ac:dyDescent="0.25">
      <c r="A34" t="s">
        <v>224</v>
      </c>
      <c r="B34" t="s">
        <v>3501</v>
      </c>
    </row>
    <row r="40" spans="1:2" x14ac:dyDescent="0.25">
      <c r="A40" t="s">
        <v>230</v>
      </c>
      <c r="B40" t="s">
        <v>1970</v>
      </c>
    </row>
    <row r="41" spans="1:2" x14ac:dyDescent="0.25">
      <c r="A41" t="s">
        <v>230</v>
      </c>
      <c r="B41" t="s">
        <v>1972</v>
      </c>
    </row>
    <row r="42" spans="1:2" x14ac:dyDescent="0.25">
      <c r="A42" t="s">
        <v>230</v>
      </c>
      <c r="B42" t="s">
        <v>1974</v>
      </c>
    </row>
    <row r="43" spans="1:2" x14ac:dyDescent="0.25">
      <c r="A43" t="s">
        <v>230</v>
      </c>
      <c r="B43" t="s">
        <v>1976</v>
      </c>
    </row>
    <row r="44" spans="1:2" x14ac:dyDescent="0.25">
      <c r="A44" t="s">
        <v>230</v>
      </c>
      <c r="B44" t="s">
        <v>1977</v>
      </c>
    </row>
    <row r="45" spans="1:2" x14ac:dyDescent="0.25">
      <c r="A45" t="s">
        <v>230</v>
      </c>
      <c r="B45" t="s">
        <v>1978</v>
      </c>
    </row>
    <row r="46" spans="1:2" x14ac:dyDescent="0.25">
      <c r="A46" t="s">
        <v>230</v>
      </c>
      <c r="B46" t="s">
        <v>1979</v>
      </c>
    </row>
    <row r="47" spans="1:2" x14ac:dyDescent="0.25">
      <c r="A47" t="s">
        <v>230</v>
      </c>
      <c r="B47" t="s">
        <v>1980</v>
      </c>
    </row>
    <row r="48" spans="1:2" x14ac:dyDescent="0.25">
      <c r="A48" t="s">
        <v>230</v>
      </c>
      <c r="B48" t="s">
        <v>1981</v>
      </c>
    </row>
    <row r="49" spans="1:2" x14ac:dyDescent="0.25">
      <c r="A49" t="s">
        <v>230</v>
      </c>
      <c r="B49" t="s">
        <v>1982</v>
      </c>
    </row>
    <row r="50" spans="1:2" x14ac:dyDescent="0.25">
      <c r="A50" t="s">
        <v>250</v>
      </c>
      <c r="B50" t="s">
        <v>3502</v>
      </c>
    </row>
    <row r="51" spans="1:2" x14ac:dyDescent="0.25">
      <c r="A51" t="s">
        <v>250</v>
      </c>
      <c r="B51" t="s">
        <v>3503</v>
      </c>
    </row>
    <row r="52" spans="1:2" x14ac:dyDescent="0.25">
      <c r="A52" t="s">
        <v>3490</v>
      </c>
      <c r="B52" t="s">
        <v>3504</v>
      </c>
    </row>
    <row r="53" spans="1:2" x14ac:dyDescent="0.25">
      <c r="A53" t="s">
        <v>3490</v>
      </c>
      <c r="B53" t="s">
        <v>3505</v>
      </c>
    </row>
    <row r="55" spans="1:2" x14ac:dyDescent="0.25">
      <c r="A55" t="s">
        <v>224</v>
      </c>
      <c r="B55" t="s">
        <v>3506</v>
      </c>
    </row>
    <row r="56" spans="1:2" x14ac:dyDescent="0.25">
      <c r="A56" t="s">
        <v>224</v>
      </c>
      <c r="B56" t="s">
        <v>3507</v>
      </c>
    </row>
    <row r="57" spans="1:2" x14ac:dyDescent="0.25">
      <c r="A57" t="s">
        <v>224</v>
      </c>
      <c r="B57" t="s">
        <v>3508</v>
      </c>
    </row>
    <row r="58" spans="1:2" x14ac:dyDescent="0.25">
      <c r="A58" t="s">
        <v>3490</v>
      </c>
      <c r="B58" t="s">
        <v>3509</v>
      </c>
    </row>
    <row r="59" spans="1:2" x14ac:dyDescent="0.25">
      <c r="A59" t="s">
        <v>3490</v>
      </c>
      <c r="B59" t="s">
        <v>3510</v>
      </c>
    </row>
    <row r="60" spans="1:2" x14ac:dyDescent="0.25">
      <c r="A60" t="s">
        <v>224</v>
      </c>
      <c r="B60" t="s">
        <v>3511</v>
      </c>
    </row>
    <row r="66" spans="1:2" x14ac:dyDescent="0.25">
      <c r="A66" t="s">
        <v>230</v>
      </c>
      <c r="B66" t="s">
        <v>1993</v>
      </c>
    </row>
    <row r="67" spans="1:2" x14ac:dyDescent="0.25">
      <c r="A67" t="s">
        <v>230</v>
      </c>
      <c r="B67" t="s">
        <v>1994</v>
      </c>
    </row>
    <row r="68" spans="1:2" x14ac:dyDescent="0.25">
      <c r="A68" t="s">
        <v>230</v>
      </c>
      <c r="B68" t="s">
        <v>1995</v>
      </c>
    </row>
    <row r="69" spans="1:2" x14ac:dyDescent="0.25">
      <c r="A69" t="s">
        <v>230</v>
      </c>
      <c r="B69" t="s">
        <v>1996</v>
      </c>
    </row>
    <row r="70" spans="1:2" x14ac:dyDescent="0.25">
      <c r="A70" t="s">
        <v>230</v>
      </c>
      <c r="B70" t="s">
        <v>1997</v>
      </c>
    </row>
    <row r="71" spans="1:2" x14ac:dyDescent="0.25">
      <c r="A71" t="s">
        <v>230</v>
      </c>
      <c r="B71" t="s">
        <v>1998</v>
      </c>
    </row>
    <row r="72" spans="1:2" x14ac:dyDescent="0.25">
      <c r="A72" t="s">
        <v>230</v>
      </c>
      <c r="B72" t="s">
        <v>1999</v>
      </c>
    </row>
    <row r="73" spans="1:2" x14ac:dyDescent="0.25">
      <c r="A73" t="s">
        <v>230</v>
      </c>
      <c r="B73" t="s">
        <v>2000</v>
      </c>
    </row>
    <row r="74" spans="1:2" x14ac:dyDescent="0.25">
      <c r="A74" t="s">
        <v>230</v>
      </c>
      <c r="B74" t="s">
        <v>2001</v>
      </c>
    </row>
    <row r="75" spans="1:2" x14ac:dyDescent="0.25">
      <c r="A75" t="s">
        <v>230</v>
      </c>
      <c r="B75" t="s">
        <v>2002</v>
      </c>
    </row>
    <row r="76" spans="1:2" x14ac:dyDescent="0.25">
      <c r="A76" t="s">
        <v>250</v>
      </c>
      <c r="B76" t="s">
        <v>3512</v>
      </c>
    </row>
    <row r="77" spans="1:2" x14ac:dyDescent="0.25">
      <c r="A77" t="s">
        <v>250</v>
      </c>
      <c r="B77" t="s">
        <v>3513</v>
      </c>
    </row>
    <row r="78" spans="1:2" x14ac:dyDescent="0.25">
      <c r="A78" t="s">
        <v>3490</v>
      </c>
      <c r="B78" t="s">
        <v>3514</v>
      </c>
    </row>
    <row r="79" spans="1:2" x14ac:dyDescent="0.25">
      <c r="A79" t="s">
        <v>3490</v>
      </c>
      <c r="B79" t="s">
        <v>3515</v>
      </c>
    </row>
    <row r="81" spans="1:2" x14ac:dyDescent="0.25">
      <c r="A81" t="s">
        <v>224</v>
      </c>
      <c r="B81" t="s">
        <v>3516</v>
      </c>
    </row>
    <row r="82" spans="1:2" x14ac:dyDescent="0.25">
      <c r="A82" t="s">
        <v>224</v>
      </c>
      <c r="B82" t="s">
        <v>3517</v>
      </c>
    </row>
    <row r="83" spans="1:2" x14ac:dyDescent="0.25">
      <c r="A83" t="s">
        <v>224</v>
      </c>
      <c r="B83" t="s">
        <v>3518</v>
      </c>
    </row>
    <row r="84" spans="1:2" x14ac:dyDescent="0.25">
      <c r="A84" t="s">
        <v>224</v>
      </c>
      <c r="B84" t="s">
        <v>3519</v>
      </c>
    </row>
    <row r="85" spans="1:2" x14ac:dyDescent="0.25">
      <c r="A85" t="s">
        <v>224</v>
      </c>
      <c r="B85" t="s">
        <v>3520</v>
      </c>
    </row>
    <row r="86" spans="1:2" x14ac:dyDescent="0.25">
      <c r="A86" t="s">
        <v>224</v>
      </c>
      <c r="B86" t="s">
        <v>3521</v>
      </c>
    </row>
    <row r="87" spans="1:2" x14ac:dyDescent="0.25">
      <c r="A87" t="s">
        <v>224</v>
      </c>
      <c r="B87" t="s">
        <v>3522</v>
      </c>
    </row>
    <row r="88" spans="1:2" x14ac:dyDescent="0.25">
      <c r="A88" t="s">
        <v>224</v>
      </c>
      <c r="B88" t="s">
        <v>3523</v>
      </c>
    </row>
    <row r="89" spans="1:2" x14ac:dyDescent="0.25">
      <c r="A89" t="s">
        <v>224</v>
      </c>
      <c r="B89" t="s">
        <v>3524</v>
      </c>
    </row>
    <row r="90" spans="1:2" x14ac:dyDescent="0.25">
      <c r="A90" t="s">
        <v>224</v>
      </c>
      <c r="B90" t="s">
        <v>3525</v>
      </c>
    </row>
    <row r="91" spans="1:2" x14ac:dyDescent="0.25">
      <c r="A91" t="s">
        <v>224</v>
      </c>
      <c r="B91" t="s">
        <v>3526</v>
      </c>
    </row>
    <row r="92" spans="1:2" x14ac:dyDescent="0.25">
      <c r="A92" t="s">
        <v>224</v>
      </c>
      <c r="B92" t="s">
        <v>3527</v>
      </c>
    </row>
    <row r="93" spans="1:2" x14ac:dyDescent="0.25">
      <c r="A93" t="s">
        <v>224</v>
      </c>
      <c r="B93" t="s">
        <v>3528</v>
      </c>
    </row>
    <row r="94" spans="1:2" x14ac:dyDescent="0.25">
      <c r="A94" t="s">
        <v>224</v>
      </c>
      <c r="B94" t="s">
        <v>3529</v>
      </c>
    </row>
    <row r="95" spans="1:2" x14ac:dyDescent="0.25">
      <c r="A95" t="s">
        <v>224</v>
      </c>
      <c r="B95" t="s">
        <v>3530</v>
      </c>
    </row>
    <row r="96" spans="1:2" x14ac:dyDescent="0.25">
      <c r="A96" t="s">
        <v>224</v>
      </c>
      <c r="B96" t="s">
        <v>3531</v>
      </c>
    </row>
    <row r="97" spans="1:2" x14ac:dyDescent="0.25">
      <c r="A97" t="s">
        <v>224</v>
      </c>
      <c r="B97" t="s">
        <v>3532</v>
      </c>
    </row>
    <row r="98" spans="1:2" x14ac:dyDescent="0.25">
      <c r="A98" t="s">
        <v>224</v>
      </c>
      <c r="B98" t="s">
        <v>3533</v>
      </c>
    </row>
    <row r="99" spans="1:2" x14ac:dyDescent="0.25">
      <c r="A99" t="s">
        <v>224</v>
      </c>
      <c r="B99" t="s">
        <v>3534</v>
      </c>
    </row>
    <row r="100" spans="1:2" x14ac:dyDescent="0.25">
      <c r="A100" t="s">
        <v>3427</v>
      </c>
      <c r="B100" t="s">
        <v>2026</v>
      </c>
    </row>
    <row r="101" spans="1:2" x14ac:dyDescent="0.25">
      <c r="A101" t="s">
        <v>3427</v>
      </c>
      <c r="B101" t="s">
        <v>2028</v>
      </c>
    </row>
    <row r="102" spans="1:2" x14ac:dyDescent="0.25">
      <c r="A102" t="s">
        <v>3427</v>
      </c>
      <c r="B102" t="s">
        <v>2029</v>
      </c>
    </row>
    <row r="103" spans="1:2" x14ac:dyDescent="0.25">
      <c r="A103" t="s">
        <v>3427</v>
      </c>
      <c r="B103" t="s">
        <v>2030</v>
      </c>
    </row>
    <row r="104" spans="1:2" x14ac:dyDescent="0.25">
      <c r="A104" t="s">
        <v>3427</v>
      </c>
      <c r="B104" t="s">
        <v>2031</v>
      </c>
    </row>
    <row r="105" spans="1:2" x14ac:dyDescent="0.25">
      <c r="A105" t="s">
        <v>3427</v>
      </c>
      <c r="B105" t="s">
        <v>2032</v>
      </c>
    </row>
    <row r="106" spans="1:2" x14ac:dyDescent="0.25">
      <c r="A106" t="s">
        <v>224</v>
      </c>
      <c r="B106" t="s">
        <v>3535</v>
      </c>
    </row>
    <row r="107" spans="1:2" x14ac:dyDescent="0.25">
      <c r="A107" t="s">
        <v>3427</v>
      </c>
      <c r="B107" t="s">
        <v>2034</v>
      </c>
    </row>
    <row r="108" spans="1:2" x14ac:dyDescent="0.25">
      <c r="A108" t="s">
        <v>3427</v>
      </c>
      <c r="B108" t="s">
        <v>2035</v>
      </c>
    </row>
    <row r="109" spans="1:2" x14ac:dyDescent="0.25">
      <c r="A109" t="s">
        <v>3427</v>
      </c>
      <c r="B109" t="s">
        <v>2036</v>
      </c>
    </row>
    <row r="110" spans="1:2" x14ac:dyDescent="0.25">
      <c r="A110" t="s">
        <v>3427</v>
      </c>
      <c r="B110" t="s">
        <v>2037</v>
      </c>
    </row>
    <row r="111" spans="1:2" x14ac:dyDescent="0.25">
      <c r="A111" t="s">
        <v>3427</v>
      </c>
      <c r="B111" t="s">
        <v>2038</v>
      </c>
    </row>
    <row r="112" spans="1:2" x14ac:dyDescent="0.25">
      <c r="A112" t="s">
        <v>3427</v>
      </c>
      <c r="B112" t="s">
        <v>2039</v>
      </c>
    </row>
    <row r="113" spans="1:2" x14ac:dyDescent="0.25">
      <c r="A113" t="s">
        <v>3427</v>
      </c>
      <c r="B113" t="s">
        <v>2040</v>
      </c>
    </row>
    <row r="114" spans="1:2" x14ac:dyDescent="0.25">
      <c r="A114" t="s">
        <v>3427</v>
      </c>
      <c r="B114" t="s">
        <v>2041</v>
      </c>
    </row>
    <row r="115" spans="1:2" x14ac:dyDescent="0.25">
      <c r="A115" t="s">
        <v>3427</v>
      </c>
      <c r="B115" t="s">
        <v>2042</v>
      </c>
    </row>
    <row r="116" spans="1:2" x14ac:dyDescent="0.25">
      <c r="A116" t="s">
        <v>3427</v>
      </c>
      <c r="B116" t="s">
        <v>2043</v>
      </c>
    </row>
    <row r="117" spans="1:2" x14ac:dyDescent="0.25">
      <c r="A117" t="s">
        <v>3427</v>
      </c>
      <c r="B117" t="s">
        <v>2044</v>
      </c>
    </row>
    <row r="118" spans="1:2" x14ac:dyDescent="0.25">
      <c r="A118" t="s">
        <v>3427</v>
      </c>
      <c r="B118" t="s">
        <v>2045</v>
      </c>
    </row>
    <row r="119" spans="1:2" x14ac:dyDescent="0.25">
      <c r="A119" t="s">
        <v>3427</v>
      </c>
      <c r="B119" t="s">
        <v>2046</v>
      </c>
    </row>
    <row r="120" spans="1:2" x14ac:dyDescent="0.25">
      <c r="A120" t="s">
        <v>3427</v>
      </c>
      <c r="B120" t="s">
        <v>2047</v>
      </c>
    </row>
    <row r="121" spans="1:2" x14ac:dyDescent="0.25">
      <c r="A121" t="s">
        <v>3427</v>
      </c>
      <c r="B121" t="s">
        <v>2048</v>
      </c>
    </row>
    <row r="122" spans="1:2" x14ac:dyDescent="0.25">
      <c r="A122" t="s">
        <v>3427</v>
      </c>
      <c r="B122" t="s">
        <v>2049</v>
      </c>
    </row>
    <row r="123" spans="1:2" x14ac:dyDescent="0.25">
      <c r="A123" t="s">
        <v>3427</v>
      </c>
      <c r="B123" t="s">
        <v>2050</v>
      </c>
    </row>
    <row r="124" spans="1:2" x14ac:dyDescent="0.25">
      <c r="A124" t="s">
        <v>3427</v>
      </c>
      <c r="B124" t="s">
        <v>2051</v>
      </c>
    </row>
    <row r="125" spans="1:2" x14ac:dyDescent="0.25">
      <c r="A125" t="s">
        <v>3427</v>
      </c>
      <c r="B125" t="s">
        <v>2052</v>
      </c>
    </row>
    <row r="126" spans="1:2" x14ac:dyDescent="0.25">
      <c r="A126" t="s">
        <v>3427</v>
      </c>
      <c r="B126" t="s">
        <v>2053</v>
      </c>
    </row>
    <row r="127" spans="1:2" x14ac:dyDescent="0.25">
      <c r="A127" t="s">
        <v>3427</v>
      </c>
      <c r="B127" t="s">
        <v>2054</v>
      </c>
    </row>
    <row r="128" spans="1:2" x14ac:dyDescent="0.25">
      <c r="A128" t="s">
        <v>3427</v>
      </c>
      <c r="B128" t="s">
        <v>2055</v>
      </c>
    </row>
    <row r="129" spans="1:2" x14ac:dyDescent="0.25">
      <c r="A129" t="s">
        <v>3427</v>
      </c>
      <c r="B129" t="s">
        <v>2056</v>
      </c>
    </row>
    <row r="130" spans="1:2" x14ac:dyDescent="0.25">
      <c r="A130" t="s">
        <v>3427</v>
      </c>
      <c r="B130" t="s">
        <v>2057</v>
      </c>
    </row>
    <row r="131" spans="1:2" x14ac:dyDescent="0.25">
      <c r="A131" t="s">
        <v>3427</v>
      </c>
      <c r="B131" t="s">
        <v>2058</v>
      </c>
    </row>
    <row r="132" spans="1:2" x14ac:dyDescent="0.25">
      <c r="A132" t="s">
        <v>3427</v>
      </c>
      <c r="B132" t="s">
        <v>2059</v>
      </c>
    </row>
    <row r="133" spans="1:2" x14ac:dyDescent="0.25">
      <c r="A133" t="s">
        <v>3427</v>
      </c>
      <c r="B133" t="s">
        <v>2060</v>
      </c>
    </row>
    <row r="134" spans="1:2" x14ac:dyDescent="0.25">
      <c r="A134" t="s">
        <v>3427</v>
      </c>
      <c r="B134" t="s">
        <v>2061</v>
      </c>
    </row>
    <row r="135" spans="1:2" x14ac:dyDescent="0.25">
      <c r="A135" t="s">
        <v>3427</v>
      </c>
      <c r="B135" t="s">
        <v>2062</v>
      </c>
    </row>
    <row r="136" spans="1:2" x14ac:dyDescent="0.25">
      <c r="A136" t="s">
        <v>3427</v>
      </c>
      <c r="B136" t="s">
        <v>2063</v>
      </c>
    </row>
    <row r="137" spans="1:2" x14ac:dyDescent="0.25">
      <c r="A137" t="s">
        <v>3427</v>
      </c>
      <c r="B137" t="s">
        <v>2064</v>
      </c>
    </row>
    <row r="138" spans="1:2" x14ac:dyDescent="0.25">
      <c r="A138" t="s">
        <v>3434</v>
      </c>
      <c r="B138" t="s">
        <v>2065</v>
      </c>
    </row>
    <row r="139" spans="1:2" x14ac:dyDescent="0.25">
      <c r="A139" t="s">
        <v>3434</v>
      </c>
      <c r="B139" t="s">
        <v>2066</v>
      </c>
    </row>
    <row r="140" spans="1:2" x14ac:dyDescent="0.25">
      <c r="A140" t="s">
        <v>3434</v>
      </c>
      <c r="B140" t="s">
        <v>2067</v>
      </c>
    </row>
    <row r="141" spans="1:2" x14ac:dyDescent="0.25">
      <c r="A141" t="s">
        <v>3434</v>
      </c>
      <c r="B141" t="s">
        <v>2068</v>
      </c>
    </row>
    <row r="142" spans="1:2" x14ac:dyDescent="0.25">
      <c r="A142" t="s">
        <v>3434</v>
      </c>
      <c r="B142" t="s">
        <v>2069</v>
      </c>
    </row>
    <row r="143" spans="1:2" x14ac:dyDescent="0.25">
      <c r="A143" t="s">
        <v>3434</v>
      </c>
      <c r="B143" t="s">
        <v>2070</v>
      </c>
    </row>
    <row r="144" spans="1:2" x14ac:dyDescent="0.25">
      <c r="A144" t="s">
        <v>3434</v>
      </c>
      <c r="B144" t="s">
        <v>2071</v>
      </c>
    </row>
    <row r="145" spans="1:2" x14ac:dyDescent="0.25">
      <c r="A145" t="s">
        <v>3434</v>
      </c>
      <c r="B145" t="s">
        <v>2072</v>
      </c>
    </row>
    <row r="146" spans="1:2" x14ac:dyDescent="0.25">
      <c r="A146" t="s">
        <v>3434</v>
      </c>
      <c r="B146" t="s">
        <v>2073</v>
      </c>
    </row>
    <row r="147" spans="1:2" x14ac:dyDescent="0.25">
      <c r="A147" t="s">
        <v>3434</v>
      </c>
      <c r="B147" t="s">
        <v>2074</v>
      </c>
    </row>
    <row r="148" spans="1:2" x14ac:dyDescent="0.25">
      <c r="A148" t="s">
        <v>3434</v>
      </c>
      <c r="B148" t="s">
        <v>2075</v>
      </c>
    </row>
    <row r="149" spans="1:2" x14ac:dyDescent="0.25">
      <c r="A149" t="s">
        <v>3434</v>
      </c>
      <c r="B149" t="s">
        <v>2076</v>
      </c>
    </row>
    <row r="150" spans="1:2" x14ac:dyDescent="0.25">
      <c r="A150" t="s">
        <v>3434</v>
      </c>
      <c r="B150" t="s">
        <v>2077</v>
      </c>
    </row>
    <row r="151" spans="1:2" x14ac:dyDescent="0.25">
      <c r="A151" t="s">
        <v>3434</v>
      </c>
      <c r="B151" t="s">
        <v>2078</v>
      </c>
    </row>
    <row r="152" spans="1:2" x14ac:dyDescent="0.25">
      <c r="A152" t="s">
        <v>3434</v>
      </c>
      <c r="B152" t="s">
        <v>2079</v>
      </c>
    </row>
    <row r="153" spans="1:2" x14ac:dyDescent="0.25">
      <c r="A153" t="s">
        <v>3434</v>
      </c>
      <c r="B153" t="s">
        <v>2080</v>
      </c>
    </row>
    <row r="154" spans="1:2" x14ac:dyDescent="0.25">
      <c r="A154" t="s">
        <v>3434</v>
      </c>
      <c r="B154" t="s">
        <v>2081</v>
      </c>
    </row>
    <row r="155" spans="1:2" x14ac:dyDescent="0.25">
      <c r="A155" t="s">
        <v>3434</v>
      </c>
      <c r="B155" t="s">
        <v>2082</v>
      </c>
    </row>
    <row r="156" spans="1:2" x14ac:dyDescent="0.25">
      <c r="A156" t="s">
        <v>3434</v>
      </c>
      <c r="B156" t="s">
        <v>2083</v>
      </c>
    </row>
    <row r="157" spans="1:2" x14ac:dyDescent="0.25">
      <c r="A157" t="s">
        <v>3434</v>
      </c>
      <c r="B157" t="s">
        <v>2084</v>
      </c>
    </row>
    <row r="158" spans="1:2" x14ac:dyDescent="0.25">
      <c r="A158" t="s">
        <v>3434</v>
      </c>
      <c r="B158" t="s">
        <v>2085</v>
      </c>
    </row>
    <row r="159" spans="1:2" x14ac:dyDescent="0.25">
      <c r="A159" t="s">
        <v>3434</v>
      </c>
      <c r="B159" t="s">
        <v>2086</v>
      </c>
    </row>
    <row r="160" spans="1:2" x14ac:dyDescent="0.25">
      <c r="A160" t="s">
        <v>3434</v>
      </c>
      <c r="B160" t="s">
        <v>2087</v>
      </c>
    </row>
    <row r="161" spans="1:2" x14ac:dyDescent="0.25">
      <c r="A161" t="s">
        <v>3434</v>
      </c>
      <c r="B161" t="s">
        <v>2088</v>
      </c>
    </row>
    <row r="162" spans="1:2" x14ac:dyDescent="0.25">
      <c r="A162" t="s">
        <v>3434</v>
      </c>
      <c r="B162" t="s">
        <v>2090</v>
      </c>
    </row>
    <row r="163" spans="1:2" x14ac:dyDescent="0.25">
      <c r="A163" t="s">
        <v>3434</v>
      </c>
      <c r="B163" t="s">
        <v>2091</v>
      </c>
    </row>
    <row r="164" spans="1:2" x14ac:dyDescent="0.25">
      <c r="A164" t="s">
        <v>3434</v>
      </c>
      <c r="B164" t="s">
        <v>2092</v>
      </c>
    </row>
    <row r="165" spans="1:2" x14ac:dyDescent="0.25">
      <c r="A165" t="s">
        <v>3434</v>
      </c>
      <c r="B165" t="s">
        <v>2093</v>
      </c>
    </row>
    <row r="166" spans="1:2" x14ac:dyDescent="0.25">
      <c r="A166" t="s">
        <v>3434</v>
      </c>
      <c r="B166" t="s">
        <v>2094</v>
      </c>
    </row>
    <row r="167" spans="1:2" x14ac:dyDescent="0.25">
      <c r="A167" t="s">
        <v>3434</v>
      </c>
      <c r="B167" t="s">
        <v>2095</v>
      </c>
    </row>
    <row r="168" spans="1:2" x14ac:dyDescent="0.25">
      <c r="A168" t="s">
        <v>3434</v>
      </c>
      <c r="B168" t="s">
        <v>2096</v>
      </c>
    </row>
    <row r="169" spans="1:2" x14ac:dyDescent="0.25">
      <c r="A169" t="s">
        <v>3434</v>
      </c>
      <c r="B169" t="s">
        <v>2097</v>
      </c>
    </row>
    <row r="170" spans="1:2" x14ac:dyDescent="0.25">
      <c r="A170" t="s">
        <v>3434</v>
      </c>
      <c r="B170" t="s">
        <v>2098</v>
      </c>
    </row>
    <row r="171" spans="1:2" x14ac:dyDescent="0.25">
      <c r="A171" t="s">
        <v>3434</v>
      </c>
      <c r="B171" t="s">
        <v>2099</v>
      </c>
    </row>
    <row r="172" spans="1:2" x14ac:dyDescent="0.25">
      <c r="A172" t="s">
        <v>3434</v>
      </c>
      <c r="B172" t="s">
        <v>2100</v>
      </c>
    </row>
    <row r="173" spans="1:2" x14ac:dyDescent="0.25">
      <c r="A173" t="s">
        <v>3434</v>
      </c>
      <c r="B173" t="s">
        <v>2101</v>
      </c>
    </row>
    <row r="174" spans="1:2" x14ac:dyDescent="0.25">
      <c r="A174" t="s">
        <v>3434</v>
      </c>
      <c r="B174" t="s">
        <v>2102</v>
      </c>
    </row>
    <row r="175" spans="1:2" x14ac:dyDescent="0.25">
      <c r="A175" t="s">
        <v>3434</v>
      </c>
      <c r="B175" t="s">
        <v>2103</v>
      </c>
    </row>
    <row r="176" spans="1:2" x14ac:dyDescent="0.25">
      <c r="A176" t="s">
        <v>3434</v>
      </c>
      <c r="B176" t="s">
        <v>2104</v>
      </c>
    </row>
    <row r="177" spans="1:2" x14ac:dyDescent="0.25">
      <c r="A177" t="s">
        <v>3434</v>
      </c>
      <c r="B177" t="s">
        <v>2105</v>
      </c>
    </row>
    <row r="178" spans="1:2" x14ac:dyDescent="0.25">
      <c r="A178" t="s">
        <v>3434</v>
      </c>
      <c r="B178" t="s">
        <v>2106</v>
      </c>
    </row>
    <row r="179" spans="1:2" x14ac:dyDescent="0.25">
      <c r="A179" t="s">
        <v>3434</v>
      </c>
      <c r="B179" t="s">
        <v>2107</v>
      </c>
    </row>
    <row r="180" spans="1:2" x14ac:dyDescent="0.25">
      <c r="A180" t="s">
        <v>3434</v>
      </c>
      <c r="B180" t="s">
        <v>2108</v>
      </c>
    </row>
    <row r="181" spans="1:2" x14ac:dyDescent="0.25">
      <c r="A181" t="s">
        <v>3434</v>
      </c>
      <c r="B181" t="s">
        <v>2109</v>
      </c>
    </row>
    <row r="182" spans="1:2" x14ac:dyDescent="0.25">
      <c r="A182" t="s">
        <v>3434</v>
      </c>
      <c r="B182" t="s">
        <v>2110</v>
      </c>
    </row>
    <row r="183" spans="1:2" x14ac:dyDescent="0.25">
      <c r="A183" t="s">
        <v>3434</v>
      </c>
      <c r="B183" t="s">
        <v>2111</v>
      </c>
    </row>
    <row r="184" spans="1:2" x14ac:dyDescent="0.25">
      <c r="A184" t="s">
        <v>3434</v>
      </c>
      <c r="B184" t="s">
        <v>2112</v>
      </c>
    </row>
    <row r="185" spans="1:2" x14ac:dyDescent="0.25">
      <c r="A185" t="s">
        <v>3427</v>
      </c>
      <c r="B185" t="s">
        <v>2113</v>
      </c>
    </row>
    <row r="186" spans="1:2" x14ac:dyDescent="0.25">
      <c r="A186" t="s">
        <v>3427</v>
      </c>
      <c r="B186" t="s">
        <v>2115</v>
      </c>
    </row>
    <row r="187" spans="1:2" x14ac:dyDescent="0.25">
      <c r="A187" t="s">
        <v>3427</v>
      </c>
      <c r="B187" t="s">
        <v>2116</v>
      </c>
    </row>
    <row r="188" spans="1:2" x14ac:dyDescent="0.25">
      <c r="A188" t="s">
        <v>3427</v>
      </c>
      <c r="B188" t="s">
        <v>2117</v>
      </c>
    </row>
    <row r="189" spans="1:2" x14ac:dyDescent="0.25">
      <c r="A189" t="s">
        <v>3427</v>
      </c>
      <c r="B189" t="s">
        <v>2118</v>
      </c>
    </row>
    <row r="190" spans="1:2" x14ac:dyDescent="0.25">
      <c r="A190" t="s">
        <v>3427</v>
      </c>
      <c r="B190" t="s">
        <v>2119</v>
      </c>
    </row>
    <row r="191" spans="1:2" x14ac:dyDescent="0.25">
      <c r="A191" t="s">
        <v>224</v>
      </c>
      <c r="B191" t="s">
        <v>3536</v>
      </c>
    </row>
    <row r="192" spans="1:2" x14ac:dyDescent="0.25">
      <c r="A192" t="s">
        <v>224</v>
      </c>
      <c r="B192" t="s">
        <v>3537</v>
      </c>
    </row>
    <row r="193" spans="1:2" x14ac:dyDescent="0.25">
      <c r="A193" t="s">
        <v>224</v>
      </c>
      <c r="B193" t="s">
        <v>3538</v>
      </c>
    </row>
    <row r="194" spans="1:2" x14ac:dyDescent="0.25">
      <c r="A194" t="s">
        <v>3447</v>
      </c>
      <c r="B194" t="s">
        <v>2123</v>
      </c>
    </row>
    <row r="195" spans="1:2" x14ac:dyDescent="0.25">
      <c r="A195" t="s">
        <v>3447</v>
      </c>
      <c r="B195" t="s">
        <v>2124</v>
      </c>
    </row>
    <row r="196" spans="1:2" x14ac:dyDescent="0.25">
      <c r="A196" t="s">
        <v>3447</v>
      </c>
      <c r="B196" t="s">
        <v>2125</v>
      </c>
    </row>
    <row r="197" spans="1:2" x14ac:dyDescent="0.25">
      <c r="A197" t="s">
        <v>3447</v>
      </c>
      <c r="B197" t="s">
        <v>2126</v>
      </c>
    </row>
    <row r="198" spans="1:2" x14ac:dyDescent="0.25">
      <c r="A198" t="s">
        <v>3447</v>
      </c>
      <c r="B198" t="s">
        <v>2127</v>
      </c>
    </row>
    <row r="199" spans="1:2" x14ac:dyDescent="0.25">
      <c r="A199" t="s">
        <v>3447</v>
      </c>
      <c r="B199" t="s">
        <v>2128</v>
      </c>
    </row>
    <row r="200" spans="1:2" x14ac:dyDescent="0.25">
      <c r="A200" t="s">
        <v>3447</v>
      </c>
      <c r="B200" t="s">
        <v>2129</v>
      </c>
    </row>
    <row r="201" spans="1:2" x14ac:dyDescent="0.25">
      <c r="A201" t="s">
        <v>3447</v>
      </c>
      <c r="B201" t="s">
        <v>2130</v>
      </c>
    </row>
    <row r="202" spans="1:2" x14ac:dyDescent="0.25">
      <c r="A202" t="s">
        <v>3447</v>
      </c>
      <c r="B202" t="s">
        <v>2131</v>
      </c>
    </row>
    <row r="203" spans="1:2" x14ac:dyDescent="0.25">
      <c r="A203" t="s">
        <v>3447</v>
      </c>
      <c r="B203" t="s">
        <v>2132</v>
      </c>
    </row>
    <row r="204" spans="1:2" x14ac:dyDescent="0.25">
      <c r="A204" t="s">
        <v>3447</v>
      </c>
      <c r="B204" t="s">
        <v>2133</v>
      </c>
    </row>
    <row r="205" spans="1:2" x14ac:dyDescent="0.25">
      <c r="A205" t="s">
        <v>3447</v>
      </c>
      <c r="B205" t="s">
        <v>2134</v>
      </c>
    </row>
    <row r="209" spans="1:2" x14ac:dyDescent="0.25">
      <c r="A209" t="s">
        <v>230</v>
      </c>
      <c r="B209" t="s">
        <v>2135</v>
      </c>
    </row>
    <row r="210" spans="1:2" x14ac:dyDescent="0.25">
      <c r="A210" t="s">
        <v>230</v>
      </c>
      <c r="B210" t="s">
        <v>2136</v>
      </c>
    </row>
    <row r="211" spans="1:2" x14ac:dyDescent="0.25">
      <c r="A211" t="s">
        <v>230</v>
      </c>
      <c r="B211" t="s">
        <v>2137</v>
      </c>
    </row>
    <row r="212" spans="1:2" x14ac:dyDescent="0.25">
      <c r="A212" t="s">
        <v>230</v>
      </c>
      <c r="B212" t="s">
        <v>2138</v>
      </c>
    </row>
    <row r="213" spans="1:2" x14ac:dyDescent="0.25">
      <c r="A213" t="s">
        <v>3440</v>
      </c>
      <c r="B213" t="s">
        <v>2139</v>
      </c>
    </row>
    <row r="214" spans="1:2" x14ac:dyDescent="0.25">
      <c r="A214" t="s">
        <v>3440</v>
      </c>
      <c r="B214" t="s">
        <v>2140</v>
      </c>
    </row>
    <row r="215" spans="1:2" x14ac:dyDescent="0.25">
      <c r="A215" t="s">
        <v>3440</v>
      </c>
      <c r="B215" s="1" t="s">
        <v>2141</v>
      </c>
    </row>
    <row r="216" spans="1:2" x14ac:dyDescent="0.25">
      <c r="A216" t="s">
        <v>3440</v>
      </c>
      <c r="B216" t="s">
        <v>2142</v>
      </c>
    </row>
    <row r="217" spans="1:2" x14ac:dyDescent="0.25">
      <c r="A217" t="s">
        <v>3440</v>
      </c>
      <c r="B217" t="s">
        <v>2143</v>
      </c>
    </row>
    <row r="218" spans="1:2" x14ac:dyDescent="0.25">
      <c r="A218" t="s">
        <v>3440</v>
      </c>
      <c r="B218" t="s">
        <v>2144</v>
      </c>
    </row>
    <row r="219" spans="1:2" x14ac:dyDescent="0.25">
      <c r="A219" t="s">
        <v>3440</v>
      </c>
      <c r="B219" t="s">
        <v>2145</v>
      </c>
    </row>
    <row r="220" spans="1:2" x14ac:dyDescent="0.25">
      <c r="A220" t="s">
        <v>3440</v>
      </c>
      <c r="B220" t="s">
        <v>2146</v>
      </c>
    </row>
    <row r="221" spans="1:2" x14ac:dyDescent="0.25">
      <c r="A221" t="s">
        <v>3440</v>
      </c>
      <c r="B221" t="s">
        <v>2147</v>
      </c>
    </row>
    <row r="222" spans="1:2" x14ac:dyDescent="0.25">
      <c r="A222" t="s">
        <v>3440</v>
      </c>
      <c r="B222" t="s">
        <v>2148</v>
      </c>
    </row>
    <row r="223" spans="1:2" x14ac:dyDescent="0.25">
      <c r="A223" t="s">
        <v>3440</v>
      </c>
      <c r="B223" t="s">
        <v>2149</v>
      </c>
    </row>
    <row r="224" spans="1:2" x14ac:dyDescent="0.25">
      <c r="A224" t="s">
        <v>3440</v>
      </c>
      <c r="B224" t="s">
        <v>2150</v>
      </c>
    </row>
    <row r="225" spans="1:2" x14ac:dyDescent="0.25">
      <c r="A225" t="s">
        <v>3440</v>
      </c>
      <c r="B225" t="s">
        <v>2151</v>
      </c>
    </row>
    <row r="226" spans="1:2" x14ac:dyDescent="0.25">
      <c r="A226" t="s">
        <v>3440</v>
      </c>
      <c r="B226" t="s">
        <v>2152</v>
      </c>
    </row>
    <row r="227" spans="1:2" x14ac:dyDescent="0.25">
      <c r="A227" t="s">
        <v>3440</v>
      </c>
      <c r="B227" t="s">
        <v>2153</v>
      </c>
    </row>
    <row r="228" spans="1:2" x14ac:dyDescent="0.25">
      <c r="A228" t="s">
        <v>3440</v>
      </c>
      <c r="B228" t="s">
        <v>2154</v>
      </c>
    </row>
  </sheetData>
  <autoFilter ref="A1:B234" xr:uid="{00000000-0009-0000-0000-00000B000000}"/>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V296"/>
  <sheetViews>
    <sheetView topLeftCell="A193" zoomScaleNormal="100" workbookViewId="0">
      <selection activeCell="H236" sqref="H236"/>
    </sheetView>
  </sheetViews>
  <sheetFormatPr defaultRowHeight="15.75" x14ac:dyDescent="0.25"/>
  <cols>
    <col min="1" max="1" width="16.5703125" customWidth="1"/>
    <col min="2" max="2" width="17.7109375" customWidth="1"/>
    <col min="3" max="3" width="22.7109375" customWidth="1"/>
    <col min="4" max="4" width="24" customWidth="1"/>
    <col min="5" max="5" width="5.7109375" hidden="1" customWidth="1"/>
    <col min="6" max="6" width="4.5703125" hidden="1" customWidth="1"/>
    <col min="7" max="7" width="17.7109375" customWidth="1"/>
    <col min="8" max="8" width="74.5703125" style="21" customWidth="1"/>
    <col min="9" max="9" width="16.7109375" style="21" hidden="1" customWidth="1"/>
    <col min="10" max="10" width="21.28515625" style="21" hidden="1" customWidth="1"/>
    <col min="11" max="11" width="13.42578125" style="3" customWidth="1"/>
    <col min="13" max="13" width="11" customWidth="1"/>
    <col min="14" max="14" width="9.5703125" hidden="1" customWidth="1"/>
    <col min="15" max="15" width="8.7109375" customWidth="1"/>
    <col min="16" max="16" width="13.7109375" customWidth="1"/>
    <col min="17" max="17" width="58.5703125" bestFit="1" customWidth="1"/>
    <col min="18" max="18" width="27.5703125" customWidth="1"/>
    <col min="19" max="19" width="17" customWidth="1"/>
    <col min="20" max="20" width="22.7109375" customWidth="1"/>
    <col min="21" max="22" width="17.7109375" customWidth="1"/>
  </cols>
  <sheetData>
    <row r="1" spans="1:22" s="2" customFormat="1" ht="17.25" thickTop="1" thickBot="1" x14ac:dyDescent="0.3">
      <c r="A1" s="2" t="s">
        <v>185</v>
      </c>
      <c r="B1" s="2" t="s">
        <v>186</v>
      </c>
      <c r="C1" s="2" t="s">
        <v>3539</v>
      </c>
      <c r="D1" s="2" t="s">
        <v>3540</v>
      </c>
      <c r="E1" s="2" t="s">
        <v>121</v>
      </c>
      <c r="F1" s="2" t="s">
        <v>188</v>
      </c>
      <c r="G1" s="2" t="s">
        <v>136</v>
      </c>
      <c r="H1" s="12" t="s">
        <v>189</v>
      </c>
      <c r="I1" s="12" t="s">
        <v>190</v>
      </c>
      <c r="J1" s="12" t="s">
        <v>191</v>
      </c>
      <c r="K1" s="2" t="s">
        <v>192</v>
      </c>
      <c r="L1" s="2" t="s">
        <v>193</v>
      </c>
      <c r="M1" s="2" t="s">
        <v>194</v>
      </c>
      <c r="N1" s="2" t="s">
        <v>195</v>
      </c>
      <c r="O1" s="2" t="s">
        <v>196</v>
      </c>
      <c r="P1" s="28" t="s">
        <v>2249</v>
      </c>
      <c r="Q1" s="29" t="s">
        <v>3541</v>
      </c>
      <c r="R1" s="29" t="s">
        <v>3541</v>
      </c>
      <c r="S1" s="29" t="s">
        <v>3541</v>
      </c>
      <c r="T1" s="23" t="s">
        <v>215</v>
      </c>
      <c r="U1" s="2" t="s">
        <v>218</v>
      </c>
      <c r="V1" s="2" t="s">
        <v>218</v>
      </c>
    </row>
    <row r="2" spans="1:22" s="5" customFormat="1" ht="16.5" thickTop="1" x14ac:dyDescent="0.25">
      <c r="A2" s="43" t="s">
        <v>133</v>
      </c>
      <c r="B2" s="43" t="s">
        <v>133</v>
      </c>
      <c r="C2" s="43" t="s">
        <v>133</v>
      </c>
      <c r="F2" s="5" t="e">
        <f>INDEX(assets!$L$3:$N$25,MATCH('parameters FULL'!G2,assets!$M$3:$M$25,0),1)</f>
        <v>#N/A</v>
      </c>
      <c r="G2" s="43" t="s">
        <v>133</v>
      </c>
      <c r="H2" s="13" t="s">
        <v>3542</v>
      </c>
      <c r="I2" s="31" t="s">
        <v>3543</v>
      </c>
      <c r="J2" s="31" t="e">
        <f>INDEX('CSVs pars nodes and edges'!$A$3:$C$397,MATCH('parameters FULL'!H2,'CSVs pars nodes and edges'!$B$3:$B$397,0),1)</f>
        <v>#N/A</v>
      </c>
      <c r="K2" s="65" t="s">
        <v>3544</v>
      </c>
      <c r="L2" s="5" t="s">
        <v>37</v>
      </c>
      <c r="M2" s="43" t="s">
        <v>133</v>
      </c>
      <c r="N2" s="5" t="e">
        <f>INDEX('CSVs pars nodes and edges'!$L$3:$M$50,MATCH('parameters FULL'!M2,'CSVs pars nodes and edges'!$M$3:$M$50,0),1)</f>
        <v>#N/A</v>
      </c>
      <c r="O2" s="43" t="s">
        <v>133</v>
      </c>
      <c r="P2" s="43" t="s">
        <v>133</v>
      </c>
      <c r="Q2" s="45" t="s">
        <v>133</v>
      </c>
      <c r="R2" s="45" t="s">
        <v>133</v>
      </c>
      <c r="S2" s="24" t="s">
        <v>3545</v>
      </c>
      <c r="T2" s="43" t="s">
        <v>133</v>
      </c>
      <c r="U2" s="43" t="s">
        <v>133</v>
      </c>
      <c r="V2" s="43" t="s">
        <v>133</v>
      </c>
    </row>
    <row r="3" spans="1:22" s="5" customFormat="1" x14ac:dyDescent="0.25">
      <c r="A3" s="43" t="s">
        <v>133</v>
      </c>
      <c r="B3" s="43" t="s">
        <v>133</v>
      </c>
      <c r="C3" s="43" t="s">
        <v>133</v>
      </c>
      <c r="F3" s="5" t="e">
        <f>INDEX(assets!$L$3:$N$25,MATCH('parameters FULL'!G3,assets!$M$3:$M$25,0),1)</f>
        <v>#N/A</v>
      </c>
      <c r="G3" s="43" t="s">
        <v>133</v>
      </c>
      <c r="H3" s="13" t="s">
        <v>3546</v>
      </c>
      <c r="I3" s="31" t="s">
        <v>3547</v>
      </c>
      <c r="J3" s="31" t="e">
        <f>INDEX('CSVs pars nodes and edges'!$A$3:$C$397,MATCH('parameters FULL'!H3,'CSVs pars nodes and edges'!$B$3:$B$397,0),1)</f>
        <v>#N/A</v>
      </c>
      <c r="K3" s="65" t="s">
        <v>268</v>
      </c>
      <c r="L3" s="5" t="s">
        <v>37</v>
      </c>
      <c r="M3" s="43" t="s">
        <v>133</v>
      </c>
      <c r="N3" s="5" t="e">
        <f>INDEX('CSVs pars nodes and edges'!$L$3:$M$50,MATCH('parameters FULL'!M3,'CSVs pars nodes and edges'!$M$3:$M$50,0),1)</f>
        <v>#N/A</v>
      </c>
      <c r="O3" s="43" t="s">
        <v>133</v>
      </c>
      <c r="P3" s="43" t="s">
        <v>133</v>
      </c>
      <c r="Q3" s="24" t="s">
        <v>3416</v>
      </c>
      <c r="R3" s="45" t="s">
        <v>133</v>
      </c>
      <c r="S3" s="45" t="s">
        <v>133</v>
      </c>
      <c r="T3" s="43" t="s">
        <v>133</v>
      </c>
      <c r="U3" s="43" t="s">
        <v>133</v>
      </c>
      <c r="V3" s="43" t="s">
        <v>133</v>
      </c>
    </row>
    <row r="4" spans="1:22" s="5" customFormat="1" x14ac:dyDescent="0.25">
      <c r="A4" s="43"/>
      <c r="B4" s="43"/>
      <c r="C4" s="43"/>
      <c r="G4" s="43"/>
      <c r="H4" t="s">
        <v>3548</v>
      </c>
      <c r="I4" s="31"/>
      <c r="J4" s="31" t="e">
        <f>INDEX('CSVs pars nodes and edges'!$A$3:$C$397,MATCH('parameters FULL'!H4,'CSVs pars nodes and edges'!$B$3:$B$397,0),1)</f>
        <v>#N/A</v>
      </c>
      <c r="K4" s="65" t="s">
        <v>3549</v>
      </c>
      <c r="L4" s="5" t="s">
        <v>37</v>
      </c>
      <c r="M4" s="43" t="s">
        <v>133</v>
      </c>
      <c r="O4" s="43"/>
      <c r="P4" s="43"/>
      <c r="Q4" s="24"/>
      <c r="R4" s="45"/>
      <c r="S4" s="45" t="s">
        <v>3545</v>
      </c>
      <c r="T4" s="43"/>
      <c r="U4" s="43"/>
      <c r="V4" s="43"/>
    </row>
    <row r="5" spans="1:22" s="6" customFormat="1" x14ac:dyDescent="0.25">
      <c r="A5" s="46" t="s">
        <v>133</v>
      </c>
      <c r="B5" s="46" t="s">
        <v>133</v>
      </c>
      <c r="C5" s="46" t="s">
        <v>133</v>
      </c>
      <c r="E5" s="6" t="s">
        <v>3550</v>
      </c>
      <c r="F5" s="5" t="e">
        <f>INDEX(assets!$L$3:$N$25,MATCH('parameters FULL'!G5,assets!$M$3:$M$25,0),1)</f>
        <v>#N/A</v>
      </c>
      <c r="G5" s="79" t="s">
        <v>268</v>
      </c>
      <c r="H5" s="80" t="s">
        <v>3551</v>
      </c>
      <c r="I5" s="32" t="s">
        <v>3552</v>
      </c>
      <c r="J5" s="31" t="e">
        <f>INDEX('CSVs pars nodes and edges'!$A$3:$C$397,MATCH('parameters FULL'!H5,'CSVs pars nodes and edges'!$B$3:$B$397,0),1)</f>
        <v>#N/A</v>
      </c>
      <c r="K5" s="65" t="s">
        <v>3553</v>
      </c>
      <c r="L5" s="6" t="s">
        <v>37</v>
      </c>
      <c r="M5" s="46" t="s">
        <v>133</v>
      </c>
      <c r="N5" s="5" t="e">
        <f>INDEX('CSVs pars nodes and edges'!$L$3:$M$50,MATCH('parameters FULL'!M5,'CSVs pars nodes and edges'!$M$3:$M$50,0),1)</f>
        <v>#N/A</v>
      </c>
      <c r="O5" s="46" t="s">
        <v>133</v>
      </c>
      <c r="P5" s="46" t="s">
        <v>133</v>
      </c>
      <c r="Q5" s="25" t="s">
        <v>3416</v>
      </c>
      <c r="R5" s="25" t="s">
        <v>3554</v>
      </c>
      <c r="S5" s="25" t="s">
        <v>3545</v>
      </c>
      <c r="T5" s="46" t="s">
        <v>133</v>
      </c>
      <c r="U5" s="46" t="s">
        <v>133</v>
      </c>
      <c r="V5" s="46" t="s">
        <v>133</v>
      </c>
    </row>
    <row r="6" spans="1:22" s="6" customFormat="1" x14ac:dyDescent="0.25">
      <c r="A6" s="46" t="s">
        <v>133</v>
      </c>
      <c r="B6" s="46" t="s">
        <v>133</v>
      </c>
      <c r="C6" s="46" t="s">
        <v>133</v>
      </c>
      <c r="E6" s="6" t="s">
        <v>3550</v>
      </c>
      <c r="F6" s="5" t="e">
        <f>INDEX(assets!$L$3:$N$25,MATCH('parameters FULL'!G6,assets!$M$3:$M$25,0),1)</f>
        <v>#N/A</v>
      </c>
      <c r="G6" s="79" t="s">
        <v>268</v>
      </c>
      <c r="H6" s="14" t="s">
        <v>3555</v>
      </c>
      <c r="I6" s="32" t="s">
        <v>3556</v>
      </c>
      <c r="J6" s="31" t="e">
        <f>INDEX('CSVs pars nodes and edges'!$A$3:$C$397,MATCH('parameters FULL'!H6,'CSVs pars nodes and edges'!$B$3:$B$397,0),1)</f>
        <v>#N/A</v>
      </c>
      <c r="K6" s="65" t="s">
        <v>3557</v>
      </c>
      <c r="L6" s="6" t="s">
        <v>37</v>
      </c>
      <c r="M6" s="46" t="s">
        <v>133</v>
      </c>
      <c r="N6" s="5" t="e">
        <f>INDEX('CSVs pars nodes and edges'!$L$3:$M$50,MATCH('parameters FULL'!M6,'CSVs pars nodes and edges'!$M$3:$M$50,0),1)</f>
        <v>#N/A</v>
      </c>
      <c r="O6" s="46" t="s">
        <v>133</v>
      </c>
      <c r="P6" s="46" t="s">
        <v>133</v>
      </c>
      <c r="Q6" s="25" t="s">
        <v>3416</v>
      </c>
      <c r="R6" s="25" t="s">
        <v>3554</v>
      </c>
      <c r="S6" s="47" t="s">
        <v>133</v>
      </c>
      <c r="T6" s="46" t="s">
        <v>133</v>
      </c>
      <c r="U6" s="46" t="s">
        <v>133</v>
      </c>
      <c r="V6" s="46" t="s">
        <v>133</v>
      </c>
    </row>
    <row r="7" spans="1:22" s="6" customFormat="1" x14ac:dyDescent="0.25">
      <c r="A7" s="46" t="s">
        <v>133</v>
      </c>
      <c r="B7" s="46" t="s">
        <v>133</v>
      </c>
      <c r="C7" s="46" t="s">
        <v>133</v>
      </c>
      <c r="E7" s="6" t="s">
        <v>3550</v>
      </c>
      <c r="F7" s="5" t="e">
        <f>INDEX(assets!$L$3:$N$25,MATCH('parameters FULL'!G7,assets!$M$3:$M$25,0),1)</f>
        <v>#N/A</v>
      </c>
      <c r="G7" s="79" t="s">
        <v>268</v>
      </c>
      <c r="H7" s="80" t="s">
        <v>3558</v>
      </c>
      <c r="I7" s="32" t="s">
        <v>3559</v>
      </c>
      <c r="J7" s="31" t="e">
        <f>INDEX('CSVs pars nodes and edges'!$A$3:$C$397,MATCH('parameters FULL'!H7,'CSVs pars nodes and edges'!$B$3:$B$397,0),1)</f>
        <v>#N/A</v>
      </c>
      <c r="K7" s="65" t="s">
        <v>3560</v>
      </c>
      <c r="L7" s="6" t="s">
        <v>37</v>
      </c>
      <c r="M7" s="46" t="s">
        <v>133</v>
      </c>
      <c r="N7" s="5" t="e">
        <f>INDEX('CSVs pars nodes and edges'!$L$3:$M$50,MATCH('parameters FULL'!M7,'CSVs pars nodes and edges'!$M$3:$M$50,0),1)</f>
        <v>#N/A</v>
      </c>
      <c r="O7" s="46" t="s">
        <v>133</v>
      </c>
      <c r="P7" s="46" t="s">
        <v>133</v>
      </c>
      <c r="Q7" s="25" t="s">
        <v>3416</v>
      </c>
      <c r="R7" s="25" t="s">
        <v>3554</v>
      </c>
      <c r="S7" s="47" t="s">
        <v>3545</v>
      </c>
      <c r="T7" s="46" t="s">
        <v>133</v>
      </c>
      <c r="U7" s="46" t="s">
        <v>133</v>
      </c>
      <c r="V7" s="46" t="s">
        <v>133</v>
      </c>
    </row>
    <row r="8" spans="1:22" s="6" customFormat="1" x14ac:dyDescent="0.25">
      <c r="A8" s="46" t="s">
        <v>133</v>
      </c>
      <c r="B8" s="46" t="s">
        <v>133</v>
      </c>
      <c r="C8" s="46" t="s">
        <v>133</v>
      </c>
      <c r="E8" s="6" t="s">
        <v>3550</v>
      </c>
      <c r="F8" s="5" t="e">
        <f>INDEX(assets!$L$3:$N$25,MATCH('parameters FULL'!G8,assets!$M$3:$M$25,0),1)</f>
        <v>#N/A</v>
      </c>
      <c r="G8" s="79" t="s">
        <v>268</v>
      </c>
      <c r="H8" s="14" t="s">
        <v>3561</v>
      </c>
      <c r="I8" s="32" t="s">
        <v>3562</v>
      </c>
      <c r="J8" s="31" t="e">
        <f>INDEX('CSVs pars nodes and edges'!$A$3:$C$397,MATCH('parameters FULL'!H8,'CSVs pars nodes and edges'!$B$3:$B$397,0),1)</f>
        <v>#N/A</v>
      </c>
      <c r="K8" s="65" t="s">
        <v>3563</v>
      </c>
      <c r="L8" s="6" t="s">
        <v>37</v>
      </c>
      <c r="M8" s="46" t="s">
        <v>133</v>
      </c>
      <c r="N8" s="5" t="e">
        <f>INDEX('CSVs pars nodes and edges'!$L$3:$M$50,MATCH('parameters FULL'!M8,'CSVs pars nodes and edges'!$M$3:$M$50,0),1)</f>
        <v>#N/A</v>
      </c>
      <c r="O8" s="46" t="s">
        <v>133</v>
      </c>
      <c r="P8" s="46" t="s">
        <v>133</v>
      </c>
      <c r="Q8" s="25" t="s">
        <v>3416</v>
      </c>
      <c r="R8" s="25" t="s">
        <v>3554</v>
      </c>
      <c r="S8" s="47" t="s">
        <v>133</v>
      </c>
      <c r="T8" s="46" t="s">
        <v>133</v>
      </c>
      <c r="U8" s="46" t="s">
        <v>133</v>
      </c>
      <c r="V8" s="46" t="s">
        <v>133</v>
      </c>
    </row>
    <row r="9" spans="1:22" s="6" customFormat="1" x14ac:dyDescent="0.25">
      <c r="A9" s="46" t="s">
        <v>133</v>
      </c>
      <c r="B9" s="46" t="s">
        <v>133</v>
      </c>
      <c r="C9" s="46" t="s">
        <v>133</v>
      </c>
      <c r="E9" s="6" t="s">
        <v>3550</v>
      </c>
      <c r="F9" s="5" t="e">
        <f>INDEX(assets!$L$3:$N$25,MATCH('parameters FULL'!G9,assets!$M$3:$M$25,0),1)</f>
        <v>#N/A</v>
      </c>
      <c r="G9" s="79" t="s">
        <v>268</v>
      </c>
      <c r="H9" s="14" t="s">
        <v>3120</v>
      </c>
      <c r="I9" s="32" t="s">
        <v>3564</v>
      </c>
      <c r="J9" s="31" t="e">
        <f>INDEX('CSVs pars nodes and edges'!$A$3:$C$397,MATCH('parameters FULL'!H9,'CSVs pars nodes and edges'!$B$3:$B$397,0),1)</f>
        <v>#N/A</v>
      </c>
      <c r="K9" s="65" t="s">
        <v>3565</v>
      </c>
      <c r="L9" s="6" t="s">
        <v>37</v>
      </c>
      <c r="M9" s="46" t="s">
        <v>133</v>
      </c>
      <c r="N9" s="5" t="e">
        <f>INDEX('CSVs pars nodes and edges'!$L$3:$M$50,MATCH('parameters FULL'!M9,'CSVs pars nodes and edges'!$M$3:$M$50,0),1)</f>
        <v>#N/A</v>
      </c>
      <c r="O9" s="46" t="s">
        <v>133</v>
      </c>
      <c r="P9" s="46" t="s">
        <v>133</v>
      </c>
      <c r="Q9" s="25" t="s">
        <v>3416</v>
      </c>
      <c r="R9" s="47" t="s">
        <v>133</v>
      </c>
      <c r="S9" s="47" t="s">
        <v>133</v>
      </c>
      <c r="T9" s="46" t="s">
        <v>133</v>
      </c>
      <c r="U9" s="6" t="s">
        <v>3566</v>
      </c>
      <c r="V9" s="46" t="s">
        <v>133</v>
      </c>
    </row>
    <row r="10" spans="1:22" s="6" customFormat="1" x14ac:dyDescent="0.25">
      <c r="A10" s="46" t="s">
        <v>133</v>
      </c>
      <c r="B10" s="46" t="s">
        <v>133</v>
      </c>
      <c r="C10" s="46" t="s">
        <v>133</v>
      </c>
      <c r="E10" s="6" t="s">
        <v>3550</v>
      </c>
      <c r="F10" s="5" t="e">
        <f>INDEX(assets!$L$3:$N$25,MATCH('parameters FULL'!G10,assets!$M$3:$M$25,0),1)</f>
        <v>#N/A</v>
      </c>
      <c r="G10" s="79" t="s">
        <v>268</v>
      </c>
      <c r="H10" s="14" t="s">
        <v>417</v>
      </c>
      <c r="I10" s="32" t="s">
        <v>3567</v>
      </c>
      <c r="J10" s="31" t="str">
        <f>INDEX('CSVs pars nodes and edges'!$A$3:$C$397,MATCH('parameters FULL'!H10,'CSVs pars nodes and edges'!$B$3:$B$397,0),1)</f>
        <v>b1f47800-3fda-41ef-81c7-bc1357c6a95e</v>
      </c>
      <c r="K10" s="65">
        <v>42.541899999999998</v>
      </c>
      <c r="L10" s="6" t="s">
        <v>33</v>
      </c>
      <c r="M10" s="46" t="s">
        <v>133</v>
      </c>
      <c r="N10" s="5" t="e">
        <f>INDEX('CSVs pars nodes and edges'!$L$3:$M$50,MATCH('parameters FULL'!M10,'CSVs pars nodes and edges'!$M$3:$M$50,0),1)</f>
        <v>#N/A</v>
      </c>
      <c r="O10" s="46" t="s">
        <v>133</v>
      </c>
      <c r="P10" s="46" t="s">
        <v>133</v>
      </c>
      <c r="Q10" s="25" t="s">
        <v>3416</v>
      </c>
      <c r="R10" s="47" t="s">
        <v>133</v>
      </c>
      <c r="S10" s="47" t="s">
        <v>133</v>
      </c>
      <c r="T10" s="46" t="s">
        <v>133</v>
      </c>
      <c r="U10" s="6" t="s">
        <v>3566</v>
      </c>
      <c r="V10" s="46" t="s">
        <v>133</v>
      </c>
    </row>
    <row r="11" spans="1:22" s="6" customFormat="1" x14ac:dyDescent="0.25">
      <c r="A11" s="46" t="s">
        <v>133</v>
      </c>
      <c r="B11" s="46" t="s">
        <v>133</v>
      </c>
      <c r="C11" s="46" t="s">
        <v>133</v>
      </c>
      <c r="E11" s="6" t="s">
        <v>3550</v>
      </c>
      <c r="F11" s="5" t="e">
        <f>INDEX(assets!$L$3:$N$25,MATCH('parameters FULL'!G11,assets!$M$3:$M$25,0),1)</f>
        <v>#N/A</v>
      </c>
      <c r="G11" s="79" t="s">
        <v>268</v>
      </c>
      <c r="H11" s="14" t="s">
        <v>415</v>
      </c>
      <c r="I11" s="32" t="s">
        <v>3568</v>
      </c>
      <c r="J11" s="31" t="str">
        <f>INDEX('CSVs pars nodes and edges'!$A$3:$C$397,MATCH('parameters FULL'!H11,'CSVs pars nodes and edges'!$B$3:$B$397,0),1)</f>
        <v>c68d708c-1696-4549-afa5-41e4ea80e412</v>
      </c>
      <c r="K11" s="65">
        <v>-87.913300000000007</v>
      </c>
      <c r="L11" s="6" t="s">
        <v>33</v>
      </c>
      <c r="M11" s="46" t="s">
        <v>133</v>
      </c>
      <c r="N11" s="5" t="e">
        <f>INDEX('CSVs pars nodes and edges'!$L$3:$M$50,MATCH('parameters FULL'!M11,'CSVs pars nodes and edges'!$M$3:$M$50,0),1)</f>
        <v>#N/A</v>
      </c>
      <c r="O11" s="46" t="s">
        <v>133</v>
      </c>
      <c r="P11" s="46" t="s">
        <v>133</v>
      </c>
      <c r="Q11" s="25" t="s">
        <v>3416</v>
      </c>
      <c r="R11" s="47" t="s">
        <v>133</v>
      </c>
      <c r="S11" s="47" t="s">
        <v>133</v>
      </c>
      <c r="T11" s="46" t="s">
        <v>133</v>
      </c>
      <c r="U11" s="6" t="s">
        <v>3566</v>
      </c>
      <c r="V11" s="46" t="s">
        <v>133</v>
      </c>
    </row>
    <row r="12" spans="1:22" s="6" customFormat="1" x14ac:dyDescent="0.25">
      <c r="A12" s="46" t="s">
        <v>133</v>
      </c>
      <c r="B12" s="46" t="s">
        <v>133</v>
      </c>
      <c r="C12" s="46" t="s">
        <v>133</v>
      </c>
      <c r="E12" s="6" t="s">
        <v>3550</v>
      </c>
      <c r="F12" s="5" t="e">
        <f>INDEX(assets!$L$3:$N$25,MATCH('parameters FULL'!G12,assets!$M$3:$M$25,0),1)</f>
        <v>#N/A</v>
      </c>
      <c r="G12" s="79" t="s">
        <v>268</v>
      </c>
      <c r="H12" s="14" t="s">
        <v>774</v>
      </c>
      <c r="I12" s="32" t="s">
        <v>3569</v>
      </c>
      <c r="J12" s="31" t="str">
        <f>INDEX('CSVs pars nodes and edges'!$A$3:$C$397,MATCH('parameters FULL'!H12,'CSVs pars nodes and edges'!$B$3:$B$397,0),1)</f>
        <v>aeb98aad-cfbb-47c3-9b1c-18d6595e6dde</v>
      </c>
      <c r="K12" s="65" t="s">
        <v>3570</v>
      </c>
      <c r="L12" s="6" t="s">
        <v>37</v>
      </c>
      <c r="M12" s="46" t="s">
        <v>133</v>
      </c>
      <c r="N12" s="5" t="e">
        <f>INDEX('CSVs pars nodes and edges'!$L$3:$M$50,MATCH('parameters FULL'!M12,'CSVs pars nodes and edges'!$M$3:$M$50,0),1)</f>
        <v>#N/A</v>
      </c>
      <c r="O12" s="46" t="s">
        <v>133</v>
      </c>
      <c r="P12" s="46" t="s">
        <v>133</v>
      </c>
      <c r="Q12" s="25" t="s">
        <v>3416</v>
      </c>
      <c r="R12" s="47" t="s">
        <v>133</v>
      </c>
      <c r="S12" s="25" t="s">
        <v>3545</v>
      </c>
      <c r="T12" s="46" t="s">
        <v>133</v>
      </c>
      <c r="U12" s="6" t="s">
        <v>3566</v>
      </c>
      <c r="V12" s="46" t="s">
        <v>133</v>
      </c>
    </row>
    <row r="13" spans="1:22" s="6" customFormat="1" x14ac:dyDescent="0.25">
      <c r="A13" s="46" t="s">
        <v>133</v>
      </c>
      <c r="B13" s="46" t="s">
        <v>133</v>
      </c>
      <c r="C13" s="46" t="s">
        <v>133</v>
      </c>
      <c r="E13" s="6" t="s">
        <v>3550</v>
      </c>
      <c r="F13" s="5" t="e">
        <f>INDEX(assets!$L$3:$N$25,MATCH('parameters FULL'!G13,assets!$M$3:$M$25,0),1)</f>
        <v>#N/A</v>
      </c>
      <c r="G13" s="79" t="s">
        <v>268</v>
      </c>
      <c r="H13" s="14" t="s">
        <v>776</v>
      </c>
      <c r="I13" s="32" t="s">
        <v>3571</v>
      </c>
      <c r="J13" s="31" t="str">
        <f>INDEX('CSVs pars nodes and edges'!$A$3:$C$397,MATCH('parameters FULL'!H13,'CSVs pars nodes and edges'!$B$3:$B$397,0),1)</f>
        <v>263e7dce-77f1-4c11-a061-58bfb84494d6</v>
      </c>
      <c r="K13" s="65" t="s">
        <v>3572</v>
      </c>
      <c r="L13" s="6" t="s">
        <v>37</v>
      </c>
      <c r="M13" s="46" t="s">
        <v>133</v>
      </c>
      <c r="N13" s="5" t="e">
        <f>INDEX('CSVs pars nodes and edges'!$L$3:$M$50,MATCH('parameters FULL'!M13,'CSVs pars nodes and edges'!$M$3:$M$50,0),1)</f>
        <v>#N/A</v>
      </c>
      <c r="O13" s="46" t="s">
        <v>133</v>
      </c>
      <c r="P13" s="46" t="s">
        <v>133</v>
      </c>
      <c r="Q13" s="25" t="s">
        <v>3416</v>
      </c>
      <c r="R13" s="47" t="s">
        <v>133</v>
      </c>
      <c r="S13" s="47" t="s">
        <v>133</v>
      </c>
      <c r="T13" s="46" t="s">
        <v>133</v>
      </c>
      <c r="U13" s="6" t="s">
        <v>3566</v>
      </c>
      <c r="V13" s="46" t="s">
        <v>133</v>
      </c>
    </row>
    <row r="14" spans="1:22" s="6" customFormat="1" x14ac:dyDescent="0.25">
      <c r="A14" s="46" t="s">
        <v>133</v>
      </c>
      <c r="B14" s="46" t="s">
        <v>133</v>
      </c>
      <c r="C14" s="46" t="s">
        <v>133</v>
      </c>
      <c r="E14" s="6" t="s">
        <v>3550</v>
      </c>
      <c r="F14" s="5" t="e">
        <f>INDEX(assets!$L$3:$N$25,MATCH('parameters FULL'!G14,assets!$M$3:$M$25,0),1)</f>
        <v>#N/A</v>
      </c>
      <c r="G14" s="79" t="s">
        <v>268</v>
      </c>
      <c r="H14" s="14" t="s">
        <v>778</v>
      </c>
      <c r="I14" s="32" t="s">
        <v>3573</v>
      </c>
      <c r="J14" s="31" t="str">
        <f>INDEX('CSVs pars nodes and edges'!$A$3:$C$397,MATCH('parameters FULL'!H14,'CSVs pars nodes and edges'!$B$3:$B$397,0),1)</f>
        <v>a631d15e-14fd-48fb-a4b0-8a05dfe22f3e</v>
      </c>
      <c r="K14" s="65" t="s">
        <v>3574</v>
      </c>
      <c r="L14" s="6" t="s">
        <v>37</v>
      </c>
      <c r="M14" s="46" t="s">
        <v>133</v>
      </c>
      <c r="N14" s="5" t="e">
        <f>INDEX('CSVs pars nodes and edges'!$L$3:$M$50,MATCH('parameters FULL'!M14,'CSVs pars nodes and edges'!$M$3:$M$50,0),1)</f>
        <v>#N/A</v>
      </c>
      <c r="O14" s="46" t="s">
        <v>133</v>
      </c>
      <c r="P14" s="46" t="s">
        <v>133</v>
      </c>
      <c r="Q14" s="25" t="s">
        <v>3416</v>
      </c>
      <c r="R14" s="47" t="s">
        <v>133</v>
      </c>
      <c r="S14" s="25" t="s">
        <v>3545</v>
      </c>
      <c r="T14" s="46" t="s">
        <v>133</v>
      </c>
      <c r="U14" s="6" t="s">
        <v>3566</v>
      </c>
      <c r="V14" s="46" t="s">
        <v>133</v>
      </c>
    </row>
    <row r="15" spans="1:22" s="6" customFormat="1" x14ac:dyDescent="0.25">
      <c r="A15" s="46" t="s">
        <v>133</v>
      </c>
      <c r="B15" s="46" t="s">
        <v>133</v>
      </c>
      <c r="C15" s="46" t="s">
        <v>133</v>
      </c>
      <c r="E15" s="6" t="s">
        <v>3550</v>
      </c>
      <c r="F15" s="5" t="e">
        <f>INDEX(assets!$L$3:$N$25,MATCH('parameters FULL'!G15,assets!$M$3:$M$25,0),1)</f>
        <v>#N/A</v>
      </c>
      <c r="G15" s="79" t="s">
        <v>268</v>
      </c>
      <c r="H15" s="14" t="s">
        <v>780</v>
      </c>
      <c r="I15" s="32" t="s">
        <v>3575</v>
      </c>
      <c r="J15" s="31" t="str">
        <f>INDEX('CSVs pars nodes and edges'!$A$3:$C$397,MATCH('parameters FULL'!H15,'CSVs pars nodes and edges'!$B$3:$B$397,0),1)</f>
        <v>cfd2abfb-cb99-46a7-b2a4-8a984ad39106</v>
      </c>
      <c r="K15" s="65" t="s">
        <v>3576</v>
      </c>
      <c r="L15" s="6" t="s">
        <v>37</v>
      </c>
      <c r="M15" s="46" t="s">
        <v>133</v>
      </c>
      <c r="N15" s="5" t="e">
        <f>INDEX('CSVs pars nodes and edges'!$L$3:$M$50,MATCH('parameters FULL'!M15,'CSVs pars nodes and edges'!$M$3:$M$50,0),1)</f>
        <v>#N/A</v>
      </c>
      <c r="O15" s="46" t="s">
        <v>133</v>
      </c>
      <c r="P15" s="46" t="s">
        <v>133</v>
      </c>
      <c r="Q15" s="25" t="s">
        <v>3416</v>
      </c>
      <c r="R15" s="47" t="s">
        <v>133</v>
      </c>
      <c r="S15" s="25" t="s">
        <v>3545</v>
      </c>
      <c r="T15" s="46" t="s">
        <v>133</v>
      </c>
      <c r="U15" s="6" t="s">
        <v>3566</v>
      </c>
      <c r="V15" s="46" t="s">
        <v>133</v>
      </c>
    </row>
    <row r="16" spans="1:22" s="7" customFormat="1" x14ac:dyDescent="0.25">
      <c r="A16" s="46" t="s">
        <v>133</v>
      </c>
      <c r="B16" s="46" t="s">
        <v>133</v>
      </c>
      <c r="C16" s="46" t="s">
        <v>133</v>
      </c>
      <c r="D16" s="6"/>
      <c r="E16" s="6" t="s">
        <v>3550</v>
      </c>
      <c r="F16" s="5" t="e">
        <f>INDEX(assets!$L$3:$N$25,MATCH('parameters FULL'!G16,assets!$M$3:$M$25,0),1)</f>
        <v>#N/A</v>
      </c>
      <c r="G16" s="79" t="s">
        <v>268</v>
      </c>
      <c r="H16" s="14" t="s">
        <v>3577</v>
      </c>
      <c r="I16" s="32" t="s">
        <v>3578</v>
      </c>
      <c r="J16" s="31" t="e">
        <f>INDEX('CSVs pars nodes and edges'!$A$3:$C$397,MATCH('parameters FULL'!H16,'CSVs pars nodes and edges'!$B$3:$B$397,0),1)</f>
        <v>#N/A</v>
      </c>
      <c r="K16" s="65">
        <v>0.104</v>
      </c>
      <c r="L16" s="6" t="s">
        <v>33</v>
      </c>
      <c r="M16" s="46" t="s">
        <v>133</v>
      </c>
      <c r="N16" s="5" t="e">
        <f>INDEX('CSVs pars nodes and edges'!$L$3:$M$50,MATCH('parameters FULL'!M16,'CSVs pars nodes and edges'!$M$3:$M$50,0),1)</f>
        <v>#N/A</v>
      </c>
      <c r="O16" s="46" t="s">
        <v>133</v>
      </c>
      <c r="P16" s="46" t="s">
        <v>133</v>
      </c>
      <c r="Q16" s="25" t="s">
        <v>3416</v>
      </c>
      <c r="R16" s="25" t="s">
        <v>3463</v>
      </c>
      <c r="S16" s="47" t="s">
        <v>133</v>
      </c>
      <c r="T16" s="46" t="s">
        <v>133</v>
      </c>
      <c r="U16" s="6" t="s">
        <v>3579</v>
      </c>
      <c r="V16" s="6" t="s">
        <v>3580</v>
      </c>
    </row>
    <row r="17" spans="1:22" s="7" customFormat="1" x14ac:dyDescent="0.25">
      <c r="A17" s="46" t="s">
        <v>133</v>
      </c>
      <c r="B17" s="46" t="s">
        <v>133</v>
      </c>
      <c r="C17" s="46" t="s">
        <v>133</v>
      </c>
      <c r="D17" s="6"/>
      <c r="E17" s="6" t="s">
        <v>3550</v>
      </c>
      <c r="F17" s="5" t="e">
        <f>INDEX(assets!$L$3:$N$25,MATCH('parameters FULL'!G17,assets!$M$3:$M$25,0),1)</f>
        <v>#N/A</v>
      </c>
      <c r="G17" s="79" t="s">
        <v>268</v>
      </c>
      <c r="H17" s="14" t="s">
        <v>3581</v>
      </c>
      <c r="I17" s="32" t="s">
        <v>3582</v>
      </c>
      <c r="J17" s="31" t="e">
        <f>INDEX('CSVs pars nodes and edges'!$A$3:$C$397,MATCH('parameters FULL'!H17,'CSVs pars nodes and edges'!$B$3:$B$397,0),1)</f>
        <v>#N/A</v>
      </c>
      <c r="K17" s="65">
        <v>5.1999999999999998E-2</v>
      </c>
      <c r="L17" s="6" t="s">
        <v>33</v>
      </c>
      <c r="M17" s="46" t="s">
        <v>133</v>
      </c>
      <c r="N17" s="5" t="e">
        <f>INDEX('CSVs pars nodes and edges'!$L$3:$M$50,MATCH('parameters FULL'!M17,'CSVs pars nodes and edges'!$M$3:$M$50,0),1)</f>
        <v>#N/A</v>
      </c>
      <c r="O17" s="46" t="s">
        <v>133</v>
      </c>
      <c r="P17" s="46" t="s">
        <v>133</v>
      </c>
      <c r="Q17" s="25" t="s">
        <v>3416</v>
      </c>
      <c r="R17" s="25" t="s">
        <v>3463</v>
      </c>
      <c r="S17" s="47" t="s">
        <v>133</v>
      </c>
      <c r="T17" s="46" t="s">
        <v>133</v>
      </c>
      <c r="U17" s="6" t="s">
        <v>3579</v>
      </c>
      <c r="V17" s="6" t="s">
        <v>3580</v>
      </c>
    </row>
    <row r="18" spans="1:22" s="6" customFormat="1" x14ac:dyDescent="0.25">
      <c r="A18" s="46" t="s">
        <v>133</v>
      </c>
      <c r="B18" s="46" t="s">
        <v>133</v>
      </c>
      <c r="C18" s="46" t="s">
        <v>133</v>
      </c>
      <c r="E18" s="6" t="s">
        <v>3550</v>
      </c>
      <c r="F18" s="5" t="e">
        <f>INDEX(assets!$L$3:$N$25,MATCH('parameters FULL'!G18,assets!$M$3:$M$25,0),1)</f>
        <v>#N/A</v>
      </c>
      <c r="G18" s="79" t="s">
        <v>268</v>
      </c>
      <c r="H18" s="14" t="s">
        <v>3583</v>
      </c>
      <c r="I18" s="32" t="s">
        <v>3584</v>
      </c>
      <c r="J18" s="31" t="e">
        <f>INDEX('CSVs pars nodes and edges'!$A$3:$C$397,MATCH('parameters FULL'!H18,'CSVs pars nodes and edges'!$B$3:$B$397,0),1)</f>
        <v>#N/A</v>
      </c>
      <c r="K18" s="65">
        <v>0.11</v>
      </c>
      <c r="L18" s="6" t="s">
        <v>33</v>
      </c>
      <c r="M18" s="46" t="s">
        <v>133</v>
      </c>
      <c r="N18" s="5" t="e">
        <f>INDEX('CSVs pars nodes and edges'!$L$3:$M$50,MATCH('parameters FULL'!M18,'CSVs pars nodes and edges'!$M$3:$M$50,0),1)</f>
        <v>#N/A</v>
      </c>
      <c r="O18" s="46" t="s">
        <v>133</v>
      </c>
      <c r="P18" s="46" t="s">
        <v>133</v>
      </c>
      <c r="Q18" s="25" t="s">
        <v>3416</v>
      </c>
      <c r="R18" s="25" t="s">
        <v>3463</v>
      </c>
      <c r="S18" s="25" t="s">
        <v>3545</v>
      </c>
      <c r="T18" s="46" t="s">
        <v>133</v>
      </c>
      <c r="U18" s="6" t="s">
        <v>3579</v>
      </c>
      <c r="V18" s="6" t="s">
        <v>3580</v>
      </c>
    </row>
    <row r="19" spans="1:22" s="6" customFormat="1" x14ac:dyDescent="0.25">
      <c r="A19" s="46" t="s">
        <v>133</v>
      </c>
      <c r="B19" s="46" t="s">
        <v>133</v>
      </c>
      <c r="C19" s="46" t="s">
        <v>133</v>
      </c>
      <c r="E19" s="6" t="s">
        <v>3550</v>
      </c>
      <c r="F19" s="5" t="e">
        <f>INDEX(assets!$L$3:$N$25,MATCH('parameters FULL'!G19,assets!$M$3:$M$25,0),1)</f>
        <v>#N/A</v>
      </c>
      <c r="G19" s="79" t="s">
        <v>268</v>
      </c>
      <c r="H19" s="14" t="s">
        <v>3585</v>
      </c>
      <c r="I19" s="32" t="s">
        <v>3586</v>
      </c>
      <c r="J19" s="31" t="e">
        <f>INDEX('CSVs pars nodes and edges'!$A$3:$C$397,MATCH('parameters FULL'!H19,'CSVs pars nodes and edges'!$B$3:$B$397,0),1)</f>
        <v>#N/A</v>
      </c>
      <c r="K19" s="65">
        <v>8.4000000000000005E-2</v>
      </c>
      <c r="L19" s="6" t="s">
        <v>33</v>
      </c>
      <c r="M19" s="46" t="s">
        <v>133</v>
      </c>
      <c r="N19" s="5" t="e">
        <f>INDEX('CSVs pars nodes and edges'!$L$3:$M$50,MATCH('parameters FULL'!M19,'CSVs pars nodes and edges'!$M$3:$M$50,0),1)</f>
        <v>#N/A</v>
      </c>
      <c r="O19" s="46" t="s">
        <v>133</v>
      </c>
      <c r="P19" s="46" t="s">
        <v>133</v>
      </c>
      <c r="Q19" s="25" t="s">
        <v>3416</v>
      </c>
      <c r="R19" s="25" t="s">
        <v>3463</v>
      </c>
      <c r="S19" s="47" t="s">
        <v>133</v>
      </c>
      <c r="T19" s="46" t="s">
        <v>133</v>
      </c>
      <c r="U19" s="6" t="s">
        <v>3579</v>
      </c>
      <c r="V19" s="6" t="s">
        <v>3580</v>
      </c>
    </row>
    <row r="20" spans="1:22" s="6" customFormat="1" x14ac:dyDescent="0.25">
      <c r="A20" s="46" t="s">
        <v>133</v>
      </c>
      <c r="B20" s="46" t="s">
        <v>133</v>
      </c>
      <c r="C20" s="46" t="s">
        <v>133</v>
      </c>
      <c r="E20" s="6" t="s">
        <v>3550</v>
      </c>
      <c r="F20" s="5" t="e">
        <f>INDEX(assets!$L$3:$N$25,MATCH('parameters FULL'!G20,assets!$M$3:$M$25,0),1)</f>
        <v>#N/A</v>
      </c>
      <c r="G20" s="79" t="s">
        <v>268</v>
      </c>
      <c r="H20" s="14" t="s">
        <v>3125</v>
      </c>
      <c r="I20" s="32" t="s">
        <v>3587</v>
      </c>
      <c r="J20" s="31" t="e">
        <f>INDEX('CSVs pars nodes and edges'!$A$3:$C$397,MATCH('parameters FULL'!H20,'CSVs pars nodes and edges'!$B$3:$B$397,0),1)</f>
        <v>#N/A</v>
      </c>
      <c r="K20" s="65">
        <v>1</v>
      </c>
      <c r="L20" s="6" t="s">
        <v>33</v>
      </c>
      <c r="M20" s="46" t="s">
        <v>133</v>
      </c>
      <c r="N20" s="5" t="e">
        <f>INDEX('CSVs pars nodes and edges'!$L$3:$M$50,MATCH('parameters FULL'!M20,'CSVs pars nodes and edges'!$M$3:$M$50,0),1)</f>
        <v>#N/A</v>
      </c>
      <c r="O20" s="46" t="s">
        <v>133</v>
      </c>
      <c r="P20" s="46" t="s">
        <v>133</v>
      </c>
      <c r="Q20" s="25" t="s">
        <v>3416</v>
      </c>
      <c r="R20" s="25" t="s">
        <v>3463</v>
      </c>
      <c r="S20" s="47" t="s">
        <v>133</v>
      </c>
      <c r="T20" s="46" t="s">
        <v>133</v>
      </c>
      <c r="U20" s="6" t="s">
        <v>3579</v>
      </c>
      <c r="V20" s="6" t="s">
        <v>3580</v>
      </c>
    </row>
    <row r="21" spans="1:22" s="6" customFormat="1" x14ac:dyDescent="0.25">
      <c r="A21" s="46" t="s">
        <v>133</v>
      </c>
      <c r="B21" s="46" t="s">
        <v>133</v>
      </c>
      <c r="C21" s="46" t="s">
        <v>133</v>
      </c>
      <c r="E21" s="6" t="s">
        <v>3550</v>
      </c>
      <c r="F21" s="5" t="e">
        <f>INDEX(assets!$L$3:$N$25,MATCH('parameters FULL'!G21,assets!$M$3:$M$25,0),1)</f>
        <v>#N/A</v>
      </c>
      <c r="G21" s="79" t="s">
        <v>268</v>
      </c>
      <c r="H21" s="14" t="s">
        <v>3126</v>
      </c>
      <c r="I21" s="32" t="s">
        <v>3588</v>
      </c>
      <c r="J21" s="31" t="e">
        <f>INDEX('CSVs pars nodes and edges'!$A$3:$C$397,MATCH('parameters FULL'!H21,'CSVs pars nodes and edges'!$B$3:$B$397,0),1)</f>
        <v>#N/A</v>
      </c>
      <c r="K21" s="65">
        <v>3</v>
      </c>
      <c r="L21" s="6" t="s">
        <v>33</v>
      </c>
      <c r="M21" s="46" t="s">
        <v>133</v>
      </c>
      <c r="N21" s="5" t="e">
        <f>INDEX('CSVs pars nodes and edges'!$L$3:$M$50,MATCH('parameters FULL'!M21,'CSVs pars nodes and edges'!$M$3:$M$50,0),1)</f>
        <v>#N/A</v>
      </c>
      <c r="O21" s="46" t="s">
        <v>133</v>
      </c>
      <c r="P21" s="46" t="s">
        <v>133</v>
      </c>
      <c r="Q21" s="25" t="s">
        <v>3416</v>
      </c>
      <c r="R21" s="25" t="s">
        <v>3463</v>
      </c>
      <c r="S21" s="47" t="s">
        <v>133</v>
      </c>
      <c r="T21" s="46" t="s">
        <v>133</v>
      </c>
      <c r="U21" s="6" t="s">
        <v>3579</v>
      </c>
      <c r="V21" s="6" t="s">
        <v>3580</v>
      </c>
    </row>
    <row r="22" spans="1:22" s="6" customFormat="1" x14ac:dyDescent="0.25">
      <c r="A22" s="46" t="s">
        <v>133</v>
      </c>
      <c r="B22" s="46" t="s">
        <v>133</v>
      </c>
      <c r="C22" s="46" t="s">
        <v>133</v>
      </c>
      <c r="E22" s="6" t="s">
        <v>3550</v>
      </c>
      <c r="F22" s="5" t="e">
        <f>INDEX(assets!$L$3:$N$25,MATCH('parameters FULL'!G22,assets!$M$3:$M$25,0),1)</f>
        <v>#N/A</v>
      </c>
      <c r="G22" s="79" t="s">
        <v>268</v>
      </c>
      <c r="H22" s="14" t="s">
        <v>3127</v>
      </c>
      <c r="I22" s="32" t="s">
        <v>3589</v>
      </c>
      <c r="J22" s="31" t="e">
        <f>INDEX('CSVs pars nodes and edges'!$A$3:$C$397,MATCH('parameters FULL'!H22,'CSVs pars nodes and edges'!$B$3:$B$397,0),1)</f>
        <v>#N/A</v>
      </c>
      <c r="K22" s="65">
        <v>3.6999999999999998E-2</v>
      </c>
      <c r="L22" s="6" t="s">
        <v>33</v>
      </c>
      <c r="M22" s="6" t="s">
        <v>2829</v>
      </c>
      <c r="N22" s="5" t="str">
        <f>INDEX('CSVs pars nodes and edges'!$L$3:$M$50,MATCH('parameters FULL'!M22,'CSVs pars nodes and edges'!$M$3:$M$50,0),1)</f>
        <v>cf844a11-73f3-497b-bde0-5abc21d83364</v>
      </c>
      <c r="O22" s="46" t="s">
        <v>133</v>
      </c>
      <c r="P22" s="46" t="s">
        <v>133</v>
      </c>
      <c r="Q22" s="25" t="s">
        <v>3416</v>
      </c>
      <c r="R22" s="25" t="s">
        <v>3463</v>
      </c>
      <c r="S22" s="47" t="s">
        <v>133</v>
      </c>
      <c r="T22" s="46" t="s">
        <v>133</v>
      </c>
      <c r="U22" s="6" t="s">
        <v>3579</v>
      </c>
      <c r="V22" s="46" t="s">
        <v>133</v>
      </c>
    </row>
    <row r="23" spans="1:22" s="6" customFormat="1" x14ac:dyDescent="0.25">
      <c r="A23" s="48" t="s">
        <v>133</v>
      </c>
      <c r="B23" s="48" t="s">
        <v>133</v>
      </c>
      <c r="C23" s="48" t="s">
        <v>133</v>
      </c>
      <c r="D23" s="81" t="s">
        <v>268</v>
      </c>
      <c r="E23" s="7" t="s">
        <v>3590</v>
      </c>
      <c r="F23" s="5" t="e">
        <f>INDEX(assets!$L$3:$N$25,MATCH('parameters FULL'!G23,assets!$M$3:$M$25,0),1)</f>
        <v>#N/A</v>
      </c>
      <c r="G23" s="7" t="s">
        <v>8</v>
      </c>
      <c r="H23" s="15" t="s">
        <v>3128</v>
      </c>
      <c r="I23" s="33" t="s">
        <v>3591</v>
      </c>
      <c r="J23" s="31" t="e">
        <f>INDEX('CSVs pars nodes and edges'!$A$3:$C$397,MATCH('parameters FULL'!H23,'CSVs pars nodes and edges'!$B$3:$B$397,0),1)</f>
        <v>#N/A</v>
      </c>
      <c r="K23" s="65" t="b">
        <v>1</v>
      </c>
      <c r="L23" s="7" t="s">
        <v>50</v>
      </c>
      <c r="M23" s="48" t="s">
        <v>133</v>
      </c>
      <c r="N23" s="5" t="e">
        <f>INDEX('CSVs pars nodes and edges'!$L$3:$M$50,MATCH('parameters FULL'!M23,'CSVs pars nodes and edges'!$M$3:$M$50,0),1)</f>
        <v>#N/A</v>
      </c>
      <c r="O23" s="48" t="s">
        <v>133</v>
      </c>
      <c r="P23" s="48" t="s">
        <v>133</v>
      </c>
      <c r="Q23" s="26" t="s">
        <v>3416</v>
      </c>
      <c r="R23" s="26" t="s">
        <v>3463</v>
      </c>
      <c r="S23" s="49" t="s">
        <v>133</v>
      </c>
      <c r="T23" s="48" t="s">
        <v>133</v>
      </c>
      <c r="U23" s="7" t="s">
        <v>3579</v>
      </c>
      <c r="V23" s="48" t="s">
        <v>133</v>
      </c>
    </row>
    <row r="24" spans="1:22" s="6" customFormat="1" x14ac:dyDescent="0.25">
      <c r="A24" s="48" t="s">
        <v>133</v>
      </c>
      <c r="B24" s="48" t="s">
        <v>133</v>
      </c>
      <c r="C24" s="48" t="s">
        <v>133</v>
      </c>
      <c r="D24" s="81" t="s">
        <v>268</v>
      </c>
      <c r="E24" s="7" t="s">
        <v>3590</v>
      </c>
      <c r="F24" s="5" t="e">
        <f>INDEX(assets!$L$3:$N$25,MATCH('parameters FULL'!G24,assets!$M$3:$M$25,0),1)</f>
        <v>#N/A</v>
      </c>
      <c r="G24" s="7" t="s">
        <v>8</v>
      </c>
      <c r="H24" s="15" t="s">
        <v>3129</v>
      </c>
      <c r="I24" s="33" t="s">
        <v>3592</v>
      </c>
      <c r="J24" s="31" t="e">
        <f>INDEX('CSVs pars nodes and edges'!$A$3:$C$397,MATCH('parameters FULL'!H24,'CSVs pars nodes and edges'!$B$3:$B$397,0),1)</f>
        <v>#N/A</v>
      </c>
      <c r="K24" s="65" t="s">
        <v>3593</v>
      </c>
      <c r="L24" s="7" t="s">
        <v>37</v>
      </c>
      <c r="M24" s="7" t="s">
        <v>2832</v>
      </c>
      <c r="N24" s="5" t="e">
        <f>INDEX('CSVs pars nodes and edges'!$L$3:$M$50,MATCH('parameters FULL'!M24,'CSVs pars nodes and edges'!$M$3:$M$50,0),1)</f>
        <v>#N/A</v>
      </c>
      <c r="O24" s="48" t="s">
        <v>133</v>
      </c>
      <c r="P24" s="48" t="s">
        <v>133</v>
      </c>
      <c r="Q24" s="26" t="s">
        <v>3416</v>
      </c>
      <c r="R24" s="26" t="s">
        <v>3463</v>
      </c>
      <c r="S24" s="66" t="s">
        <v>3545</v>
      </c>
      <c r="T24" s="48" t="s">
        <v>133</v>
      </c>
      <c r="U24" s="7" t="s">
        <v>3579</v>
      </c>
      <c r="V24" s="48" t="s">
        <v>133</v>
      </c>
    </row>
    <row r="25" spans="1:22" s="8" customFormat="1" x14ac:dyDescent="0.25">
      <c r="A25" s="48" t="s">
        <v>133</v>
      </c>
      <c r="B25" s="48" t="s">
        <v>133</v>
      </c>
      <c r="C25" s="48" t="s">
        <v>133</v>
      </c>
      <c r="D25" s="81" t="s">
        <v>268</v>
      </c>
      <c r="E25" s="7" t="s">
        <v>3590</v>
      </c>
      <c r="F25" s="5" t="e">
        <f>INDEX(assets!$L$3:$N$25,MATCH('parameters FULL'!G25,assets!$M$3:$M$25,0),1)</f>
        <v>#N/A</v>
      </c>
      <c r="G25" s="7" t="s">
        <v>8</v>
      </c>
      <c r="H25" s="15" t="s">
        <v>66</v>
      </c>
      <c r="I25" s="37" t="s">
        <v>3594</v>
      </c>
      <c r="J25" s="31" t="e">
        <f>INDEX('CSVs pars nodes and edges'!$A$3:$C$397,MATCH('parameters FULL'!H25,'CSVs pars nodes and edges'!$B$3:$B$397,0),1)</f>
        <v>#N/A</v>
      </c>
      <c r="K25" s="65">
        <v>5</v>
      </c>
      <c r="L25" s="7" t="s">
        <v>33</v>
      </c>
      <c r="M25" s="48" t="s">
        <v>133</v>
      </c>
      <c r="N25" s="5" t="e">
        <f>INDEX('CSVs pars nodes and edges'!$L$3:$M$50,MATCH('parameters FULL'!M25,'CSVs pars nodes and edges'!$M$3:$M$50,0),1)</f>
        <v>#N/A</v>
      </c>
      <c r="O25" s="48" t="s">
        <v>133</v>
      </c>
      <c r="P25" s="48" t="s">
        <v>133</v>
      </c>
      <c r="Q25" s="26" t="s">
        <v>3416</v>
      </c>
      <c r="R25" s="49" t="s">
        <v>133</v>
      </c>
      <c r="S25" s="49" t="s">
        <v>133</v>
      </c>
      <c r="T25" s="48" t="s">
        <v>133</v>
      </c>
      <c r="U25" s="48" t="s">
        <v>133</v>
      </c>
      <c r="V25" s="48" t="s">
        <v>133</v>
      </c>
    </row>
    <row r="26" spans="1:22" s="8" customFormat="1" x14ac:dyDescent="0.25">
      <c r="A26" s="48" t="s">
        <v>133</v>
      </c>
      <c r="B26" s="48" t="s">
        <v>133</v>
      </c>
      <c r="C26" s="48" t="s">
        <v>133</v>
      </c>
      <c r="D26" s="81" t="s">
        <v>268</v>
      </c>
      <c r="E26" s="7" t="s">
        <v>3590</v>
      </c>
      <c r="F26" s="5" t="e">
        <f>INDEX(assets!$L$3:$N$25,MATCH('parameters FULL'!G26,assets!$M$3:$M$25,0),1)</f>
        <v>#N/A</v>
      </c>
      <c r="G26" s="7" t="s">
        <v>8</v>
      </c>
      <c r="H26" s="15" t="s">
        <v>3130</v>
      </c>
      <c r="I26" s="33" t="s">
        <v>3595</v>
      </c>
      <c r="J26" s="31" t="e">
        <f>INDEX('CSVs pars nodes and edges'!$A$3:$C$397,MATCH('parameters FULL'!H26,'CSVs pars nodes and edges'!$B$3:$B$397,0),1)</f>
        <v>#N/A</v>
      </c>
      <c r="K26" s="65">
        <v>0</v>
      </c>
      <c r="L26" s="7" t="s">
        <v>33</v>
      </c>
      <c r="M26" s="7" t="s">
        <v>57</v>
      </c>
      <c r="N26" s="5" t="str">
        <f>INDEX('CSVs pars nodes and edges'!$L$3:$M$50,MATCH('parameters FULL'!M26,'CSVs pars nodes and edges'!$M$3:$M$50,0),1)</f>
        <v>8e97e911-4624-41b3-8775-4c3ca14076a9</v>
      </c>
      <c r="O26" s="48" t="s">
        <v>133</v>
      </c>
      <c r="P26" s="48" t="s">
        <v>133</v>
      </c>
      <c r="Q26" s="26" t="s">
        <v>3416</v>
      </c>
      <c r="R26" s="49" t="s">
        <v>133</v>
      </c>
      <c r="S26" s="49" t="s">
        <v>133</v>
      </c>
      <c r="T26" s="48" t="s">
        <v>133</v>
      </c>
      <c r="U26" s="48" t="s">
        <v>133</v>
      </c>
      <c r="V26" s="48" t="s">
        <v>133</v>
      </c>
    </row>
    <row r="27" spans="1:22" s="8" customFormat="1" x14ac:dyDescent="0.25">
      <c r="A27" s="48" t="s">
        <v>133</v>
      </c>
      <c r="B27" s="48" t="s">
        <v>133</v>
      </c>
      <c r="C27" s="48" t="s">
        <v>133</v>
      </c>
      <c r="D27" s="81" t="s">
        <v>268</v>
      </c>
      <c r="E27" s="7" t="s">
        <v>3590</v>
      </c>
      <c r="F27" s="5" t="e">
        <f>INDEX(assets!$L$3:$N$25,MATCH('parameters FULL'!G27,assets!$M$3:$M$25,0),1)</f>
        <v>#N/A</v>
      </c>
      <c r="G27" s="7" t="s">
        <v>8</v>
      </c>
      <c r="H27" s="15" t="s">
        <v>3131</v>
      </c>
      <c r="I27" s="33" t="s">
        <v>3596</v>
      </c>
      <c r="J27" s="31" t="e">
        <f>INDEX('CSVs pars nodes and edges'!$A$3:$C$397,MATCH('parameters FULL'!H27,'CSVs pars nodes and edges'!$B$3:$B$397,0),1)</f>
        <v>#N/A</v>
      </c>
      <c r="K27" s="65">
        <v>4.34</v>
      </c>
      <c r="L27" s="7" t="s">
        <v>33</v>
      </c>
      <c r="M27" s="7" t="s">
        <v>57</v>
      </c>
      <c r="N27" s="5" t="str">
        <f>INDEX('CSVs pars nodes and edges'!$L$3:$M$50,MATCH('parameters FULL'!M27,'CSVs pars nodes and edges'!$M$3:$M$50,0),1)</f>
        <v>8e97e911-4624-41b3-8775-4c3ca14076a9</v>
      </c>
      <c r="O27" s="48" t="s">
        <v>133</v>
      </c>
      <c r="P27" s="48" t="s">
        <v>133</v>
      </c>
      <c r="Q27" s="26" t="s">
        <v>3416</v>
      </c>
      <c r="R27" s="49" t="s">
        <v>133</v>
      </c>
      <c r="S27" s="49" t="s">
        <v>133</v>
      </c>
      <c r="T27" s="48" t="s">
        <v>133</v>
      </c>
      <c r="U27" s="48" t="s">
        <v>133</v>
      </c>
      <c r="V27" s="48" t="s">
        <v>133</v>
      </c>
    </row>
    <row r="28" spans="1:22" s="8" customFormat="1" x14ac:dyDescent="0.25">
      <c r="A28" s="48" t="s">
        <v>133</v>
      </c>
      <c r="B28" s="48" t="s">
        <v>133</v>
      </c>
      <c r="C28" s="48" t="s">
        <v>133</v>
      </c>
      <c r="D28" s="81" t="s">
        <v>268</v>
      </c>
      <c r="E28" s="7" t="s">
        <v>3590</v>
      </c>
      <c r="F28" s="5" t="e">
        <f>INDEX(assets!$L$3:$N$25,MATCH('parameters FULL'!G28,assets!$M$3:$M$25,0),1)</f>
        <v>#N/A</v>
      </c>
      <c r="G28" s="7" t="s">
        <v>8</v>
      </c>
      <c r="H28" s="15" t="s">
        <v>3132</v>
      </c>
      <c r="I28" s="33" t="s">
        <v>3597</v>
      </c>
      <c r="J28" s="31" t="e">
        <f>INDEX('CSVs pars nodes and edges'!$A$3:$C$397,MATCH('parameters FULL'!H28,'CSVs pars nodes and edges'!$B$3:$B$397,0),1)</f>
        <v>#N/A</v>
      </c>
      <c r="K28" s="65">
        <v>4.7060000000000004</v>
      </c>
      <c r="L28" s="7" t="s">
        <v>33</v>
      </c>
      <c r="M28" s="7" t="s">
        <v>57</v>
      </c>
      <c r="N28" s="5" t="str">
        <f>INDEX('CSVs pars nodes and edges'!$L$3:$M$50,MATCH('parameters FULL'!M28,'CSVs pars nodes and edges'!$M$3:$M$50,0),1)</f>
        <v>8e97e911-4624-41b3-8775-4c3ca14076a9</v>
      </c>
      <c r="O28" s="48" t="s">
        <v>133</v>
      </c>
      <c r="P28" s="48" t="s">
        <v>133</v>
      </c>
      <c r="Q28" s="26" t="s">
        <v>3416</v>
      </c>
      <c r="R28" s="49" t="s">
        <v>133</v>
      </c>
      <c r="S28" s="49" t="s">
        <v>133</v>
      </c>
      <c r="T28" s="48" t="s">
        <v>133</v>
      </c>
      <c r="U28" s="48" t="s">
        <v>133</v>
      </c>
      <c r="V28" s="48" t="s">
        <v>133</v>
      </c>
    </row>
    <row r="29" spans="1:22" s="7" customFormat="1" x14ac:dyDescent="0.25">
      <c r="A29" s="48" t="s">
        <v>133</v>
      </c>
      <c r="B29" s="48" t="s">
        <v>133</v>
      </c>
      <c r="C29" s="48" t="s">
        <v>133</v>
      </c>
      <c r="D29" s="81" t="s">
        <v>268</v>
      </c>
      <c r="E29" s="7" t="s">
        <v>3590</v>
      </c>
      <c r="F29" s="5" t="e">
        <f>INDEX(assets!$L$3:$N$25,MATCH('parameters FULL'!G29,assets!$M$3:$M$25,0),1)</f>
        <v>#N/A</v>
      </c>
      <c r="G29" s="7" t="s">
        <v>8</v>
      </c>
      <c r="H29" s="15" t="s">
        <v>3133</v>
      </c>
      <c r="I29" s="33" t="s">
        <v>3598</v>
      </c>
      <c r="J29" s="31" t="e">
        <f>INDEX('CSVs pars nodes and edges'!$A$3:$C$397,MATCH('parameters FULL'!H29,'CSVs pars nodes and edges'!$B$3:$B$397,0),1)</f>
        <v>#N/A</v>
      </c>
      <c r="K29" s="65">
        <v>7.24</v>
      </c>
      <c r="L29" s="7" t="s">
        <v>33</v>
      </c>
      <c r="M29" s="7" t="s">
        <v>57</v>
      </c>
      <c r="N29" s="5" t="str">
        <f>INDEX('CSVs pars nodes and edges'!$L$3:$M$50,MATCH('parameters FULL'!M29,'CSVs pars nodes and edges'!$M$3:$M$50,0),1)</f>
        <v>8e97e911-4624-41b3-8775-4c3ca14076a9</v>
      </c>
      <c r="O29" s="48" t="s">
        <v>133</v>
      </c>
      <c r="P29" s="48" t="s">
        <v>133</v>
      </c>
      <c r="Q29" s="26" t="s">
        <v>3416</v>
      </c>
      <c r="R29" s="49" t="s">
        <v>133</v>
      </c>
      <c r="S29" s="49" t="s">
        <v>133</v>
      </c>
      <c r="T29" s="48" t="s">
        <v>133</v>
      </c>
      <c r="U29" s="48" t="s">
        <v>133</v>
      </c>
      <c r="V29" s="48" t="s">
        <v>133</v>
      </c>
    </row>
    <row r="30" spans="1:22" s="7" customFormat="1" x14ac:dyDescent="0.25">
      <c r="A30" s="48" t="s">
        <v>133</v>
      </c>
      <c r="B30" s="48" t="s">
        <v>133</v>
      </c>
      <c r="C30" s="48" t="s">
        <v>133</v>
      </c>
      <c r="D30" s="81" t="s">
        <v>268</v>
      </c>
      <c r="E30" s="7" t="s">
        <v>3590</v>
      </c>
      <c r="F30" s="5" t="e">
        <f>INDEX(assets!$L$3:$N$25,MATCH('parameters FULL'!G30,assets!$M$3:$M$25,0),1)</f>
        <v>#N/A</v>
      </c>
      <c r="G30" s="7" t="s">
        <v>8</v>
      </c>
      <c r="H30" s="15" t="s">
        <v>3134</v>
      </c>
      <c r="I30" s="33" t="s">
        <v>3599</v>
      </c>
      <c r="J30" s="31" t="e">
        <f>INDEX('CSVs pars nodes and edges'!$A$3:$C$397,MATCH('parameters FULL'!H30,'CSVs pars nodes and edges'!$B$3:$B$397,0),1)</f>
        <v>#N/A</v>
      </c>
      <c r="K30" s="65">
        <v>7.6619999999999999</v>
      </c>
      <c r="L30" s="7" t="s">
        <v>33</v>
      </c>
      <c r="M30" s="7" t="s">
        <v>57</v>
      </c>
      <c r="N30" s="5" t="str">
        <f>INDEX('CSVs pars nodes and edges'!$L$3:$M$50,MATCH('parameters FULL'!M30,'CSVs pars nodes and edges'!$M$3:$M$50,0),1)</f>
        <v>8e97e911-4624-41b3-8775-4c3ca14076a9</v>
      </c>
      <c r="O30" s="48" t="s">
        <v>133</v>
      </c>
      <c r="P30" s="48" t="s">
        <v>133</v>
      </c>
      <c r="Q30" s="26" t="s">
        <v>3416</v>
      </c>
      <c r="R30" s="49" t="s">
        <v>133</v>
      </c>
      <c r="S30" s="49" t="s">
        <v>133</v>
      </c>
      <c r="T30" s="48" t="s">
        <v>133</v>
      </c>
      <c r="U30" s="48" t="s">
        <v>133</v>
      </c>
      <c r="V30" s="48" t="s">
        <v>133</v>
      </c>
    </row>
    <row r="31" spans="1:22" s="7" customFormat="1" x14ac:dyDescent="0.25">
      <c r="A31" s="67"/>
      <c r="C31" s="67" t="s">
        <v>268</v>
      </c>
      <c r="D31" s="8" t="s">
        <v>8</v>
      </c>
      <c r="E31" s="8" t="s">
        <v>3600</v>
      </c>
      <c r="F31" s="5" t="e">
        <f>INDEX(assets!$L$3:$N$25,MATCH('parameters FULL'!G35,assets!$M$3:$M$25,0),1)</f>
        <v>#N/A</v>
      </c>
      <c r="G31" s="67" t="s">
        <v>3601</v>
      </c>
      <c r="H31" s="16" t="s">
        <v>3602</v>
      </c>
      <c r="I31" s="34" t="s">
        <v>3603</v>
      </c>
      <c r="J31" s="31" t="e">
        <f>INDEX('CSVs pars nodes and edges'!$A$3:$C$397,MATCH('parameters FULL'!H35,'CSVs pars nodes and edges'!$B$3:$B$397,0),1)</f>
        <v>#N/A</v>
      </c>
      <c r="K31" s="65" t="b">
        <v>1</v>
      </c>
      <c r="L31" s="8" t="s">
        <v>50</v>
      </c>
      <c r="M31" s="50" t="s">
        <v>133</v>
      </c>
      <c r="N31" s="5" t="e">
        <f>INDEX('CSVs pars nodes and edges'!$L$3:$M$50,MATCH('parameters FULL'!M35,'CSVs pars nodes and edges'!$M$3:$M$50,0),1)</f>
        <v>#N/A</v>
      </c>
      <c r="O31" s="50" t="s">
        <v>133</v>
      </c>
      <c r="P31" s="50" t="s">
        <v>133</v>
      </c>
      <c r="Q31" s="51" t="s">
        <v>133</v>
      </c>
      <c r="R31" s="51" t="s">
        <v>133</v>
      </c>
      <c r="S31" s="27" t="s">
        <v>3545</v>
      </c>
      <c r="T31" s="50" t="s">
        <v>133</v>
      </c>
      <c r="U31" s="50" t="s">
        <v>133</v>
      </c>
      <c r="V31" s="50" t="s">
        <v>133</v>
      </c>
    </row>
    <row r="32" spans="1:22" s="7" customFormat="1" x14ac:dyDescent="0.25">
      <c r="A32" s="67"/>
      <c r="C32" s="67" t="s">
        <v>268</v>
      </c>
      <c r="D32" s="8" t="s">
        <v>8</v>
      </c>
      <c r="E32" s="8" t="s">
        <v>3600</v>
      </c>
      <c r="F32" s="5" t="e">
        <f>INDEX(assets!$L$3:$N$25,MATCH('parameters FULL'!G37,assets!$M$3:$M$25,0),1)</f>
        <v>#N/A</v>
      </c>
      <c r="G32" s="67" t="s">
        <v>3601</v>
      </c>
      <c r="H32" s="16" t="s">
        <v>3604</v>
      </c>
      <c r="I32" s="34" t="s">
        <v>3605</v>
      </c>
      <c r="J32" s="31" t="e">
        <f>INDEX('CSVs pars nodes and edges'!$A$3:$C$397,MATCH('parameters FULL'!H37,'CSVs pars nodes and edges'!$B$3:$B$397,0),1)</f>
        <v>#N/A</v>
      </c>
      <c r="K32" s="65">
        <v>73</v>
      </c>
      <c r="L32" s="8" t="s">
        <v>33</v>
      </c>
      <c r="M32" s="50" t="s">
        <v>133</v>
      </c>
      <c r="N32" s="5" t="e">
        <f>INDEX('CSVs pars nodes and edges'!$L$3:$M$50,MATCH('parameters FULL'!M37,'CSVs pars nodes and edges'!$M$3:$M$50,0),1)</f>
        <v>#N/A</v>
      </c>
      <c r="O32" s="50" t="s">
        <v>133</v>
      </c>
      <c r="P32" s="50" t="s">
        <v>133</v>
      </c>
      <c r="Q32" s="27" t="s">
        <v>3416</v>
      </c>
      <c r="R32" s="27" t="s">
        <v>3554</v>
      </c>
      <c r="S32" s="51" t="s">
        <v>133</v>
      </c>
      <c r="T32" s="50" t="s">
        <v>133</v>
      </c>
      <c r="U32" s="50" t="s">
        <v>133</v>
      </c>
      <c r="V32" s="50" t="s">
        <v>133</v>
      </c>
    </row>
    <row r="33" spans="1:22" s="7" customFormat="1" x14ac:dyDescent="0.25">
      <c r="A33" s="67"/>
      <c r="C33" s="67" t="s">
        <v>268</v>
      </c>
      <c r="D33" s="8" t="s">
        <v>8</v>
      </c>
      <c r="E33" s="8" t="s">
        <v>3600</v>
      </c>
      <c r="F33" s="5" t="e">
        <f>INDEX(assets!$L$3:$N$25,MATCH('parameters FULL'!G38,assets!$M$3:$M$25,0),1)</f>
        <v>#N/A</v>
      </c>
      <c r="G33" s="67" t="s">
        <v>3601</v>
      </c>
      <c r="H33" s="16" t="s">
        <v>3606</v>
      </c>
      <c r="I33" s="34" t="s">
        <v>3607</v>
      </c>
      <c r="J33" s="31" t="e">
        <f>INDEX('CSVs pars nodes and edges'!$A$3:$C$397,MATCH('parameters FULL'!H38,'CSVs pars nodes and edges'!$B$3:$B$397,0),1)</f>
        <v>#N/A</v>
      </c>
      <c r="K33" s="65">
        <v>245</v>
      </c>
      <c r="L33" s="8" t="s">
        <v>33</v>
      </c>
      <c r="M33" s="50" t="s">
        <v>133</v>
      </c>
      <c r="N33" s="5" t="e">
        <f>INDEX('CSVs pars nodes and edges'!$L$3:$M$50,MATCH('parameters FULL'!M38,'CSVs pars nodes and edges'!$M$3:$M$50,0),1)</f>
        <v>#N/A</v>
      </c>
      <c r="O33" s="50" t="s">
        <v>133</v>
      </c>
      <c r="P33" s="50" t="s">
        <v>133</v>
      </c>
      <c r="Q33" s="27" t="s">
        <v>3416</v>
      </c>
      <c r="R33" s="27" t="s">
        <v>3554</v>
      </c>
      <c r="S33" s="51" t="s">
        <v>133</v>
      </c>
      <c r="T33" s="50" t="s">
        <v>133</v>
      </c>
      <c r="U33" s="50" t="s">
        <v>133</v>
      </c>
      <c r="V33" s="50" t="s">
        <v>133</v>
      </c>
    </row>
    <row r="34" spans="1:22" s="7" customFormat="1" x14ac:dyDescent="0.25">
      <c r="A34" s="67"/>
      <c r="C34" s="67" t="s">
        <v>268</v>
      </c>
      <c r="D34" s="8" t="s">
        <v>8</v>
      </c>
      <c r="E34" s="8" t="s">
        <v>3600</v>
      </c>
      <c r="F34" s="5" t="e">
        <f>INDEX(assets!$L$3:$N$25,MATCH('parameters FULL'!G39,assets!$M$3:$M$25,0),1)</f>
        <v>#N/A</v>
      </c>
      <c r="G34" s="67" t="s">
        <v>3601</v>
      </c>
      <c r="H34" s="16" t="s">
        <v>3608</v>
      </c>
      <c r="I34" s="34" t="s">
        <v>3609</v>
      </c>
      <c r="J34" s="31" t="e">
        <f>INDEX('CSVs pars nodes and edges'!$A$3:$C$397,MATCH('parameters FULL'!H39,'CSVs pars nodes and edges'!$B$3:$B$397,0),1)</f>
        <v>#N/A</v>
      </c>
      <c r="K34" s="65">
        <v>17885</v>
      </c>
      <c r="L34" s="8" t="s">
        <v>33</v>
      </c>
      <c r="M34" s="50" t="s">
        <v>133</v>
      </c>
      <c r="N34" s="5" t="e">
        <f>INDEX('CSVs pars nodes and edges'!$L$3:$M$50,MATCH('parameters FULL'!M39,'CSVs pars nodes and edges'!$M$3:$M$50,0),1)</f>
        <v>#N/A</v>
      </c>
      <c r="O34" s="50" t="s">
        <v>133</v>
      </c>
      <c r="P34" s="50" t="s">
        <v>133</v>
      </c>
      <c r="Q34" s="51" t="s">
        <v>133</v>
      </c>
      <c r="R34" s="51" t="s">
        <v>133</v>
      </c>
      <c r="S34" s="27" t="s">
        <v>3545</v>
      </c>
      <c r="T34" s="50" t="s">
        <v>133</v>
      </c>
      <c r="U34" s="50" t="s">
        <v>133</v>
      </c>
      <c r="V34" s="50" t="s">
        <v>133</v>
      </c>
    </row>
    <row r="35" spans="1:22" s="8" customFormat="1" x14ac:dyDescent="0.25">
      <c r="A35" s="67"/>
      <c r="C35" s="67" t="s">
        <v>268</v>
      </c>
      <c r="D35" s="8" t="s">
        <v>8</v>
      </c>
      <c r="E35" s="8" t="s">
        <v>3600</v>
      </c>
      <c r="F35" s="5" t="e">
        <f>INDEX(assets!$L$3:$N$25,MATCH('parameters FULL'!G40,assets!$M$3:$M$25,0),1)</f>
        <v>#N/A</v>
      </c>
      <c r="G35" s="67" t="s">
        <v>3601</v>
      </c>
      <c r="H35" s="17" t="s">
        <v>3610</v>
      </c>
      <c r="I35" s="35" t="s">
        <v>3611</v>
      </c>
      <c r="J35" s="31" t="e">
        <f>INDEX('CSVs pars nodes and edges'!$A$3:$C$397,MATCH('parameters FULL'!H40,'CSVs pars nodes and edges'!$B$3:$B$397,0),1)</f>
        <v>#N/A</v>
      </c>
      <c r="K35" s="65">
        <v>7</v>
      </c>
      <c r="L35" s="8" t="s">
        <v>33</v>
      </c>
      <c r="M35" s="50" t="s">
        <v>133</v>
      </c>
      <c r="N35" s="5" t="str">
        <f>INDEX('CSVs pars nodes and edges'!$L$3:$M$50,MATCH('parameters FULL'!M40,'CSVs pars nodes and edges'!$M$3:$M$50,0),1)</f>
        <v>03252527-2667-4a4a-8f2f-c124233b6847</v>
      </c>
      <c r="O35" s="50" t="s">
        <v>133</v>
      </c>
      <c r="P35" s="50" t="s">
        <v>133</v>
      </c>
      <c r="Q35" s="51" t="s">
        <v>133</v>
      </c>
      <c r="R35" s="51" t="s">
        <v>133</v>
      </c>
      <c r="S35" s="51" t="s">
        <v>133</v>
      </c>
      <c r="T35" s="50" t="s">
        <v>133</v>
      </c>
      <c r="U35" s="50" t="s">
        <v>133</v>
      </c>
      <c r="V35" s="50" t="s">
        <v>133</v>
      </c>
    </row>
    <row r="36" spans="1:22" s="8" customFormat="1" x14ac:dyDescent="0.25">
      <c r="A36" s="67"/>
      <c r="C36" s="67" t="s">
        <v>268</v>
      </c>
      <c r="D36" s="8" t="s">
        <v>8</v>
      </c>
      <c r="E36" s="8" t="s">
        <v>3600</v>
      </c>
      <c r="F36" s="5" t="e">
        <f>INDEX(assets!$L$3:$N$25,MATCH('parameters FULL'!G41,assets!$M$3:$M$25,0),1)</f>
        <v>#N/A</v>
      </c>
      <c r="G36" s="67" t="s">
        <v>3601</v>
      </c>
      <c r="H36" s="17" t="s">
        <v>3612</v>
      </c>
      <c r="I36" s="35" t="s">
        <v>3613</v>
      </c>
      <c r="J36" s="31" t="e">
        <f>INDEX('CSVs pars nodes and edges'!$A$3:$C$397,MATCH('parameters FULL'!H41,'CSVs pars nodes and edges'!$B$3:$B$397,0),1)</f>
        <v>#N/A</v>
      </c>
      <c r="K36" s="65">
        <v>7</v>
      </c>
      <c r="L36" s="8" t="s">
        <v>33</v>
      </c>
      <c r="M36" s="50" t="s">
        <v>133</v>
      </c>
      <c r="N36" s="5" t="e">
        <f>INDEX('CSVs pars nodes and edges'!$L$3:$M$50,MATCH('parameters FULL'!M41,'CSVs pars nodes and edges'!$M$3:$M$50,0),1)</f>
        <v>#N/A</v>
      </c>
      <c r="O36" s="50" t="s">
        <v>133</v>
      </c>
      <c r="P36" s="50" t="s">
        <v>133</v>
      </c>
      <c r="Q36" s="51" t="s">
        <v>133</v>
      </c>
      <c r="R36" s="51" t="s">
        <v>133</v>
      </c>
      <c r="S36" s="51" t="s">
        <v>133</v>
      </c>
      <c r="T36" s="50" t="s">
        <v>133</v>
      </c>
      <c r="U36" s="50" t="s">
        <v>133</v>
      </c>
      <c r="V36" s="50" t="s">
        <v>133</v>
      </c>
    </row>
    <row r="37" spans="1:22" s="8" customFormat="1" x14ac:dyDescent="0.25">
      <c r="A37" s="67"/>
      <c r="C37" s="67" t="s">
        <v>268</v>
      </c>
      <c r="D37" s="8" t="s">
        <v>8</v>
      </c>
      <c r="E37" s="8" t="s">
        <v>3600</v>
      </c>
      <c r="F37" s="5" t="e">
        <f>INDEX(assets!$L$3:$N$25,MATCH('parameters FULL'!G42,assets!$M$3:$M$25,0),1)</f>
        <v>#N/A</v>
      </c>
      <c r="G37" s="67" t="s">
        <v>3601</v>
      </c>
      <c r="H37" s="17" t="s">
        <v>3614</v>
      </c>
      <c r="I37" s="35" t="s">
        <v>3615</v>
      </c>
      <c r="J37" s="31" t="e">
        <f>INDEX('CSVs pars nodes and edges'!$A$3:$C$397,MATCH('parameters FULL'!H42,'CSVs pars nodes and edges'!$B$3:$B$397,0),1)</f>
        <v>#N/A</v>
      </c>
      <c r="K37" s="65">
        <v>7</v>
      </c>
      <c r="L37" s="8" t="s">
        <v>33</v>
      </c>
      <c r="M37" s="50" t="s">
        <v>133</v>
      </c>
      <c r="N37" s="5" t="e">
        <f>INDEX('CSVs pars nodes and edges'!$L$3:$M$50,MATCH('parameters FULL'!M42,'CSVs pars nodes and edges'!$M$3:$M$50,0),1)</f>
        <v>#N/A</v>
      </c>
      <c r="O37" s="50" t="s">
        <v>133</v>
      </c>
      <c r="P37" s="50" t="s">
        <v>133</v>
      </c>
      <c r="Q37" s="51" t="s">
        <v>133</v>
      </c>
      <c r="R37" s="51" t="s">
        <v>133</v>
      </c>
      <c r="S37" s="51" t="s">
        <v>133</v>
      </c>
      <c r="T37" s="50" t="s">
        <v>133</v>
      </c>
      <c r="U37" s="50" t="s">
        <v>133</v>
      </c>
      <c r="V37" s="50" t="s">
        <v>133</v>
      </c>
    </row>
    <row r="38" spans="1:22" s="8" customFormat="1" x14ac:dyDescent="0.25">
      <c r="A38" s="67"/>
      <c r="C38" s="67" t="s">
        <v>268</v>
      </c>
      <c r="D38" s="8" t="s">
        <v>8</v>
      </c>
      <c r="E38" s="8" t="s">
        <v>3600</v>
      </c>
      <c r="F38" s="5" t="e">
        <f>INDEX(assets!$L$3:$N$25,MATCH('parameters FULL'!G43,assets!$M$3:$M$25,0),1)</f>
        <v>#N/A</v>
      </c>
      <c r="G38" s="67" t="s">
        <v>3601</v>
      </c>
      <c r="H38" s="17" t="s">
        <v>3616</v>
      </c>
      <c r="I38" s="35" t="s">
        <v>3617</v>
      </c>
      <c r="J38" s="31" t="e">
        <f>INDEX('CSVs pars nodes and edges'!$A$3:$C$397,MATCH('parameters FULL'!H43,'CSVs pars nodes and edges'!$B$3:$B$397,0),1)</f>
        <v>#N/A</v>
      </c>
      <c r="K38" s="65">
        <v>7</v>
      </c>
      <c r="L38" s="8" t="s">
        <v>33</v>
      </c>
      <c r="M38" s="50" t="s">
        <v>133</v>
      </c>
      <c r="N38" s="5" t="e">
        <f>INDEX('CSVs pars nodes and edges'!$L$3:$M$50,MATCH('parameters FULL'!M43,'CSVs pars nodes and edges'!$M$3:$M$50,0),1)</f>
        <v>#N/A</v>
      </c>
      <c r="O38" s="50" t="s">
        <v>133</v>
      </c>
      <c r="P38" s="50" t="s">
        <v>133</v>
      </c>
      <c r="Q38" s="51" t="s">
        <v>133</v>
      </c>
      <c r="R38" s="51" t="s">
        <v>133</v>
      </c>
      <c r="S38" s="51" t="s">
        <v>133</v>
      </c>
      <c r="T38" s="50" t="s">
        <v>133</v>
      </c>
      <c r="U38" s="50" t="s">
        <v>133</v>
      </c>
      <c r="V38" s="50" t="s">
        <v>133</v>
      </c>
    </row>
    <row r="39" spans="1:22" s="8" customFormat="1" x14ac:dyDescent="0.25">
      <c r="A39" s="67"/>
      <c r="C39" s="67" t="s">
        <v>268</v>
      </c>
      <c r="D39" s="8" t="s">
        <v>8</v>
      </c>
      <c r="E39" s="8" t="s">
        <v>3600</v>
      </c>
      <c r="F39" s="5" t="e">
        <f>INDEX(assets!$L$3:$N$25,MATCH('parameters FULL'!G44,assets!$M$3:$M$25,0),1)</f>
        <v>#N/A</v>
      </c>
      <c r="G39" s="67" t="s">
        <v>3601</v>
      </c>
      <c r="H39" s="17" t="s">
        <v>3618</v>
      </c>
      <c r="I39" s="35" t="s">
        <v>3619</v>
      </c>
      <c r="J39" s="31" t="e">
        <f>INDEX('CSVs pars nodes and edges'!$A$3:$C$397,MATCH('parameters FULL'!H44,'CSVs pars nodes and edges'!$B$3:$B$397,0),1)</f>
        <v>#N/A</v>
      </c>
      <c r="K39" s="65">
        <v>21</v>
      </c>
      <c r="L39" s="8" t="s">
        <v>33</v>
      </c>
      <c r="M39" s="50" t="s">
        <v>133</v>
      </c>
      <c r="N39" s="5" t="e">
        <f>INDEX('CSVs pars nodes and edges'!$L$3:$M$50,MATCH('parameters FULL'!M44,'CSVs pars nodes and edges'!$M$3:$M$50,0),1)</f>
        <v>#N/A</v>
      </c>
      <c r="O39" s="50" t="s">
        <v>133</v>
      </c>
      <c r="P39" s="50" t="s">
        <v>133</v>
      </c>
      <c r="Q39" s="51" t="s">
        <v>133</v>
      </c>
      <c r="R39" s="51" t="s">
        <v>133</v>
      </c>
      <c r="S39" s="51" t="s">
        <v>133</v>
      </c>
      <c r="T39" s="50" t="s">
        <v>133</v>
      </c>
      <c r="U39" s="50" t="s">
        <v>133</v>
      </c>
      <c r="V39" s="50" t="s">
        <v>133</v>
      </c>
    </row>
    <row r="40" spans="1:22" s="8" customFormat="1" x14ac:dyDescent="0.25">
      <c r="A40" s="67"/>
      <c r="C40" s="67" t="s">
        <v>268</v>
      </c>
      <c r="D40" s="8" t="s">
        <v>8</v>
      </c>
      <c r="E40" s="8" t="s">
        <v>3600</v>
      </c>
      <c r="F40" s="5" t="e">
        <f>INDEX(assets!$L$3:$N$25,MATCH('parameters FULL'!G45,assets!$M$3:$M$25,0),1)</f>
        <v>#N/A</v>
      </c>
      <c r="G40" s="67" t="s">
        <v>3601</v>
      </c>
      <c r="H40" s="16" t="s">
        <v>3620</v>
      </c>
      <c r="I40" s="34" t="s">
        <v>3621</v>
      </c>
      <c r="J40" s="31" t="e">
        <f>INDEX('CSVs pars nodes and edges'!$A$3:$C$397,MATCH('parameters FULL'!H45,'CSVs pars nodes and edges'!$B$3:$B$397,0),1)</f>
        <v>#N/A</v>
      </c>
      <c r="K40" s="65">
        <v>3.49E-2</v>
      </c>
      <c r="L40" s="8" t="s">
        <v>33</v>
      </c>
      <c r="M40" s="8" t="s">
        <v>56</v>
      </c>
      <c r="N40" s="5" t="e">
        <f>INDEX('CSVs pars nodes and edges'!$L$3:$M$50,MATCH('parameters FULL'!M45,'CSVs pars nodes and edges'!$M$3:$M$50,0),1)</f>
        <v>#N/A</v>
      </c>
      <c r="O40" s="50" t="s">
        <v>133</v>
      </c>
      <c r="P40" s="50" t="s">
        <v>133</v>
      </c>
      <c r="Q40" s="27" t="s">
        <v>3416</v>
      </c>
      <c r="R40" s="51" t="s">
        <v>133</v>
      </c>
      <c r="S40" s="51" t="s">
        <v>133</v>
      </c>
      <c r="T40" s="50" t="s">
        <v>133</v>
      </c>
      <c r="U40" s="50" t="s">
        <v>133</v>
      </c>
      <c r="V40" s="50" t="s">
        <v>133</v>
      </c>
    </row>
    <row r="41" spans="1:22" s="8" customFormat="1" x14ac:dyDescent="0.25">
      <c r="A41" s="67"/>
      <c r="C41" s="67" t="s">
        <v>268</v>
      </c>
      <c r="D41" s="8" t="s">
        <v>8</v>
      </c>
      <c r="E41" s="8" t="s">
        <v>3600</v>
      </c>
      <c r="F41" s="5" t="e">
        <f>INDEX(assets!$L$3:$N$25,MATCH('parameters FULL'!G46,assets!$M$3:$M$25,0),1)</f>
        <v>#N/A</v>
      </c>
      <c r="G41" s="67" t="s">
        <v>3601</v>
      </c>
      <c r="H41" s="16" t="s">
        <v>3622</v>
      </c>
      <c r="I41" s="34" t="s">
        <v>3623</v>
      </c>
      <c r="J41" s="31" t="e">
        <f>INDEX('CSVs pars nodes and edges'!$A$3:$C$397,MATCH('parameters FULL'!H46,'CSVs pars nodes and edges'!$B$3:$B$397,0),1)</f>
        <v>#N/A</v>
      </c>
      <c r="K41" s="65">
        <v>625</v>
      </c>
      <c r="L41" s="8" t="s">
        <v>33</v>
      </c>
      <c r="M41" s="50" t="s">
        <v>133</v>
      </c>
      <c r="N41" s="5" t="e">
        <f>INDEX('CSVs pars nodes and edges'!$L$3:$M$50,MATCH('parameters FULL'!M46,'CSVs pars nodes and edges'!$M$3:$M$50,0),1)</f>
        <v>#N/A</v>
      </c>
      <c r="O41" s="50" t="s">
        <v>133</v>
      </c>
      <c r="P41" s="50" t="s">
        <v>133</v>
      </c>
      <c r="Q41" s="27" t="s">
        <v>3416</v>
      </c>
      <c r="R41" s="51" t="s">
        <v>133</v>
      </c>
      <c r="S41" s="51" t="s">
        <v>133</v>
      </c>
      <c r="T41" s="50" t="s">
        <v>133</v>
      </c>
      <c r="U41" s="50" t="s">
        <v>133</v>
      </c>
      <c r="V41" s="50" t="s">
        <v>133</v>
      </c>
    </row>
    <row r="42" spans="1:22" s="8" customFormat="1" x14ac:dyDescent="0.25">
      <c r="A42" s="67"/>
      <c r="C42" s="67" t="s">
        <v>268</v>
      </c>
      <c r="D42" s="8" t="s">
        <v>8</v>
      </c>
      <c r="E42" s="8" t="s">
        <v>3600</v>
      </c>
      <c r="F42" s="5" t="e">
        <f>INDEX(assets!$L$3:$N$25,MATCH('parameters FULL'!G47,assets!$M$3:$M$25,0),1)</f>
        <v>#N/A</v>
      </c>
      <c r="G42" s="67" t="s">
        <v>3601</v>
      </c>
      <c r="H42" s="16" t="s">
        <v>3624</v>
      </c>
      <c r="I42" s="34" t="s">
        <v>3625</v>
      </c>
      <c r="J42" s="31" t="e">
        <f>INDEX('CSVs pars nodes and edges'!$A$3:$C$397,MATCH('parameters FULL'!H47,'CSVs pars nodes and edges'!$B$3:$B$397,0),1)</f>
        <v>#N/A</v>
      </c>
      <c r="K42" s="65">
        <v>175</v>
      </c>
      <c r="L42" s="8" t="s">
        <v>33</v>
      </c>
      <c r="M42" s="8" t="s">
        <v>2835</v>
      </c>
      <c r="N42" s="5" t="e">
        <f>INDEX('CSVs pars nodes and edges'!$L$3:$M$50,MATCH('parameters FULL'!M47,'CSVs pars nodes and edges'!$M$3:$M$50,0),1)</f>
        <v>#N/A</v>
      </c>
      <c r="O42" s="50" t="s">
        <v>133</v>
      </c>
      <c r="P42" s="50" t="s">
        <v>133</v>
      </c>
      <c r="Q42" s="27" t="s">
        <v>3416</v>
      </c>
      <c r="R42" s="51" t="s">
        <v>133</v>
      </c>
      <c r="S42" s="51" t="s">
        <v>133</v>
      </c>
      <c r="T42" s="50" t="s">
        <v>133</v>
      </c>
      <c r="U42" s="50" t="s">
        <v>133</v>
      </c>
      <c r="V42" s="50" t="s">
        <v>133</v>
      </c>
    </row>
    <row r="43" spans="1:22" s="8" customFormat="1" x14ac:dyDescent="0.25">
      <c r="A43" s="67"/>
      <c r="C43" s="67" t="s">
        <v>268</v>
      </c>
      <c r="D43" s="8" t="s">
        <v>8</v>
      </c>
      <c r="E43" s="8" t="s">
        <v>3600</v>
      </c>
      <c r="F43" s="5" t="e">
        <f>INDEX(assets!$L$3:$N$25,MATCH('parameters FULL'!G48,assets!$M$3:$M$25,0),1)</f>
        <v>#N/A</v>
      </c>
      <c r="G43" s="67" t="s">
        <v>3601</v>
      </c>
      <c r="H43" s="16" t="s">
        <v>3626</v>
      </c>
      <c r="I43" s="34" t="s">
        <v>3627</v>
      </c>
      <c r="J43" s="31" t="e">
        <f>INDEX('CSVs pars nodes and edges'!$A$3:$C$397,MATCH('parameters FULL'!H48,'CSVs pars nodes and edges'!$B$3:$B$397,0),1)</f>
        <v>#N/A</v>
      </c>
      <c r="K43" s="65">
        <v>2</v>
      </c>
      <c r="L43" s="8" t="s">
        <v>33</v>
      </c>
      <c r="M43" s="8" t="s">
        <v>3628</v>
      </c>
      <c r="N43" s="5" t="e">
        <f>INDEX('CSVs pars nodes and edges'!$L$3:$M$50,MATCH('parameters FULL'!M48,'CSVs pars nodes and edges'!$M$3:$M$50,0),1)</f>
        <v>#N/A</v>
      </c>
      <c r="O43" s="50" t="s">
        <v>133</v>
      </c>
      <c r="P43" s="50" t="s">
        <v>133</v>
      </c>
      <c r="Q43" s="27" t="s">
        <v>3416</v>
      </c>
      <c r="R43" s="51" t="s">
        <v>133</v>
      </c>
      <c r="S43" s="51" t="s">
        <v>133</v>
      </c>
      <c r="T43" s="50" t="s">
        <v>133</v>
      </c>
      <c r="U43" s="50" t="s">
        <v>133</v>
      </c>
      <c r="V43" s="50" t="s">
        <v>133</v>
      </c>
    </row>
    <row r="44" spans="1:22" s="8" customFormat="1" x14ac:dyDescent="0.25">
      <c r="A44" s="67"/>
      <c r="C44" s="67" t="s">
        <v>268</v>
      </c>
      <c r="D44" s="8" t="s">
        <v>8</v>
      </c>
      <c r="E44" s="8" t="s">
        <v>3600</v>
      </c>
      <c r="F44" s="5" t="e">
        <f>INDEX(assets!$L$3:$N$25,MATCH('parameters FULL'!G49,assets!$M$3:$M$25,0),1)</f>
        <v>#N/A</v>
      </c>
      <c r="G44" s="67" t="s">
        <v>3601</v>
      </c>
      <c r="H44" s="16" t="s">
        <v>3148</v>
      </c>
      <c r="I44" s="34" t="s">
        <v>3629</v>
      </c>
      <c r="J44" s="31" t="e">
        <f>INDEX('CSVs pars nodes and edges'!$A$3:$C$397,MATCH('parameters FULL'!H49,'CSVs pars nodes and edges'!$B$3:$B$397,0),1)</f>
        <v>#N/A</v>
      </c>
      <c r="K44" s="65">
        <v>4</v>
      </c>
      <c r="L44" s="8" t="s">
        <v>33</v>
      </c>
      <c r="M44" s="50" t="s">
        <v>133</v>
      </c>
      <c r="N44" s="5" t="e">
        <f>INDEX('CSVs pars nodes and edges'!$L$3:$M$50,MATCH('parameters FULL'!M49,'CSVs pars nodes and edges'!$M$3:$M$50,0),1)</f>
        <v>#N/A</v>
      </c>
      <c r="O44" s="50" t="s">
        <v>133</v>
      </c>
      <c r="P44" s="50" t="s">
        <v>133</v>
      </c>
      <c r="Q44" s="27" t="s">
        <v>3416</v>
      </c>
      <c r="R44" s="51" t="s">
        <v>133</v>
      </c>
      <c r="S44" s="51" t="s">
        <v>133</v>
      </c>
      <c r="T44" s="50" t="s">
        <v>133</v>
      </c>
      <c r="U44" s="8" t="s">
        <v>3630</v>
      </c>
      <c r="V44" s="50" t="s">
        <v>133</v>
      </c>
    </row>
    <row r="45" spans="1:22" s="8" customFormat="1" x14ac:dyDescent="0.25">
      <c r="A45" s="67"/>
      <c r="C45" s="67" t="s">
        <v>268</v>
      </c>
      <c r="D45" s="8" t="s">
        <v>8</v>
      </c>
      <c r="E45" s="8" t="s">
        <v>3600</v>
      </c>
      <c r="F45" s="5" t="e">
        <f>INDEX(assets!$L$3:$N$25,MATCH('parameters FULL'!G50,assets!$M$3:$M$25,0),1)</f>
        <v>#N/A</v>
      </c>
      <c r="G45" s="67" t="s">
        <v>3601</v>
      </c>
      <c r="H45" s="16" t="s">
        <v>3149</v>
      </c>
      <c r="I45" s="34" t="s">
        <v>3631</v>
      </c>
      <c r="J45" s="31" t="e">
        <f>INDEX('CSVs pars nodes and edges'!$A$3:$C$397,MATCH('parameters FULL'!H50,'CSVs pars nodes and edges'!$B$3:$B$397,0),1)</f>
        <v>#N/A</v>
      </c>
      <c r="K45" s="65">
        <v>72</v>
      </c>
      <c r="L45" s="8" t="s">
        <v>33</v>
      </c>
      <c r="M45" s="50" t="s">
        <v>133</v>
      </c>
      <c r="N45" s="5" t="str">
        <f>INDEX('CSVs pars nodes and edges'!$L$3:$M$50,MATCH('parameters FULL'!M50,'CSVs pars nodes and edges'!$M$3:$M$50,0),1)</f>
        <v>b39e5bcf-cda6-49ed-8c0c-174d8daf8bc1</v>
      </c>
      <c r="O45" s="50" t="s">
        <v>133</v>
      </c>
      <c r="P45" s="50" t="s">
        <v>133</v>
      </c>
      <c r="Q45" s="27" t="s">
        <v>3416</v>
      </c>
      <c r="R45" s="51" t="s">
        <v>133</v>
      </c>
      <c r="S45" s="51" t="s">
        <v>133</v>
      </c>
      <c r="T45" s="50" t="s">
        <v>133</v>
      </c>
      <c r="U45" s="8" t="s">
        <v>3630</v>
      </c>
      <c r="V45" s="50" t="s">
        <v>133</v>
      </c>
    </row>
    <row r="46" spans="1:22" s="8" customFormat="1" x14ac:dyDescent="0.25">
      <c r="A46" s="67"/>
      <c r="C46" s="67" t="s">
        <v>268</v>
      </c>
      <c r="D46" s="8" t="s">
        <v>8</v>
      </c>
      <c r="E46" s="8" t="s">
        <v>3600</v>
      </c>
      <c r="F46" s="5" t="e">
        <f>INDEX(assets!$L$3:$N$25,MATCH('parameters FULL'!G51,assets!$M$3:$M$25,0),1)</f>
        <v>#N/A</v>
      </c>
      <c r="G46" s="67" t="s">
        <v>3601</v>
      </c>
      <c r="H46" s="16" t="s">
        <v>3632</v>
      </c>
      <c r="I46" s="34" t="s">
        <v>3633</v>
      </c>
      <c r="J46" s="31" t="e">
        <f>INDEX('CSVs pars nodes and edges'!$A$3:$C$397,MATCH('parameters FULL'!H51,'CSVs pars nodes and edges'!$B$3:$B$397,0),1)</f>
        <v>#N/A</v>
      </c>
      <c r="K46" s="65">
        <v>1.75</v>
      </c>
      <c r="L46" s="8" t="s">
        <v>33</v>
      </c>
      <c r="M46" s="50" t="s">
        <v>133</v>
      </c>
      <c r="N46" s="5" t="str">
        <f>INDEX('CSVs pars nodes and edges'!$L$3:$M$50,MATCH('parameters FULL'!M51,'CSVs pars nodes and edges'!$M$3:$M$50,0),1)</f>
        <v>b39e5bcf-cda6-49ed-8c0c-174d8daf8bc1</v>
      </c>
      <c r="O46" s="50" t="s">
        <v>133</v>
      </c>
      <c r="P46" s="50" t="s">
        <v>133</v>
      </c>
      <c r="Q46" s="27" t="s">
        <v>3416</v>
      </c>
      <c r="R46" s="51" t="s">
        <v>133</v>
      </c>
      <c r="S46" s="51" t="s">
        <v>133</v>
      </c>
      <c r="T46" s="50" t="s">
        <v>133</v>
      </c>
      <c r="U46" s="8" t="s">
        <v>3630</v>
      </c>
      <c r="V46" s="50" t="s">
        <v>133</v>
      </c>
    </row>
    <row r="47" spans="1:22" s="8" customFormat="1" x14ac:dyDescent="0.25">
      <c r="A47" s="67"/>
      <c r="C47" s="67" t="s">
        <v>268</v>
      </c>
      <c r="D47" s="8" t="s">
        <v>8</v>
      </c>
      <c r="E47" s="8" t="s">
        <v>3600</v>
      </c>
      <c r="F47" s="5" t="e">
        <f>INDEX(assets!$L$3:$N$25,MATCH('parameters FULL'!G52,assets!$M$3:$M$25,0),1)</f>
        <v>#N/A</v>
      </c>
      <c r="G47" s="67" t="s">
        <v>3601</v>
      </c>
      <c r="H47" s="16" t="s">
        <v>3634</v>
      </c>
      <c r="I47" s="34" t="s">
        <v>3635</v>
      </c>
      <c r="J47" s="31" t="e">
        <f>INDEX('CSVs pars nodes and edges'!$A$3:$C$397,MATCH('parameters FULL'!H52,'CSVs pars nodes and edges'!$B$3:$B$397,0),1)</f>
        <v>#N/A</v>
      </c>
      <c r="K47" s="65">
        <v>1.2</v>
      </c>
      <c r="L47" s="8" t="s">
        <v>33</v>
      </c>
      <c r="M47" s="50" t="s">
        <v>133</v>
      </c>
      <c r="N47" s="5" t="str">
        <f>INDEX('CSVs pars nodes and edges'!$L$3:$M$50,MATCH('parameters FULL'!M52,'CSVs pars nodes and edges'!$M$3:$M$50,0),1)</f>
        <v>b39e5bcf-cda6-49ed-8c0c-174d8daf8bc1</v>
      </c>
      <c r="O47" s="50" t="s">
        <v>133</v>
      </c>
      <c r="P47" s="50" t="s">
        <v>133</v>
      </c>
      <c r="Q47" s="27" t="s">
        <v>3416</v>
      </c>
      <c r="R47" s="51" t="s">
        <v>133</v>
      </c>
      <c r="S47" s="51" t="s">
        <v>133</v>
      </c>
      <c r="T47" s="50" t="s">
        <v>133</v>
      </c>
      <c r="U47" s="8" t="s">
        <v>3630</v>
      </c>
      <c r="V47" s="50" t="s">
        <v>133</v>
      </c>
    </row>
    <row r="48" spans="1:22" s="8" customFormat="1" x14ac:dyDescent="0.25">
      <c r="A48" s="67"/>
      <c r="C48" s="67" t="s">
        <v>268</v>
      </c>
      <c r="D48" s="8" t="s">
        <v>8</v>
      </c>
      <c r="E48" s="8" t="s">
        <v>3600</v>
      </c>
      <c r="F48" s="5" t="e">
        <f>INDEX(assets!$L$3:$N$25,MATCH('parameters FULL'!G53,assets!$M$3:$M$25,0),1)</f>
        <v>#N/A</v>
      </c>
      <c r="G48" s="67" t="s">
        <v>3601</v>
      </c>
      <c r="H48" s="16" t="s">
        <v>3152</v>
      </c>
      <c r="I48" s="34" t="s">
        <v>3636</v>
      </c>
      <c r="J48" s="31" t="e">
        <f>INDEX('CSVs pars nodes and edges'!$A$3:$C$397,MATCH('parameters FULL'!H53,'CSVs pars nodes and edges'!$B$3:$B$397,0),1)</f>
        <v>#N/A</v>
      </c>
      <c r="K48" s="65">
        <v>35</v>
      </c>
      <c r="L48" s="8" t="s">
        <v>33</v>
      </c>
      <c r="M48" s="8" t="s">
        <v>2835</v>
      </c>
      <c r="N48" s="5" t="str">
        <f>INDEX('CSVs pars nodes and edges'!$L$3:$M$50,MATCH('parameters FULL'!M53,'CSVs pars nodes and edges'!$M$3:$M$50,0),1)</f>
        <v>b39e5bcf-cda6-49ed-8c0c-174d8daf8bc1</v>
      </c>
      <c r="O48" s="50" t="s">
        <v>133</v>
      </c>
      <c r="P48" s="50" t="s">
        <v>133</v>
      </c>
      <c r="Q48" s="27" t="s">
        <v>3416</v>
      </c>
      <c r="R48" s="51" t="s">
        <v>133</v>
      </c>
      <c r="S48" s="51" t="s">
        <v>133</v>
      </c>
      <c r="T48" s="50" t="s">
        <v>133</v>
      </c>
      <c r="U48" s="8" t="s">
        <v>3630</v>
      </c>
      <c r="V48" s="50" t="s">
        <v>133</v>
      </c>
    </row>
    <row r="49" spans="1:22" s="8" customFormat="1" x14ac:dyDescent="0.25">
      <c r="A49" s="67"/>
      <c r="C49" s="67" t="s">
        <v>268</v>
      </c>
      <c r="D49" s="8" t="s">
        <v>8</v>
      </c>
      <c r="E49" s="8" t="s">
        <v>3600</v>
      </c>
      <c r="F49" s="5" t="e">
        <f>INDEX(assets!$L$3:$N$25,MATCH('parameters FULL'!G54,assets!$M$3:$M$25,0),1)</f>
        <v>#N/A</v>
      </c>
      <c r="G49" s="67" t="s">
        <v>3601</v>
      </c>
      <c r="H49" s="16" t="s">
        <v>3637</v>
      </c>
      <c r="I49" s="34" t="s">
        <v>3638</v>
      </c>
      <c r="J49" s="31" t="e">
        <f>INDEX('CSVs pars nodes and edges'!$A$3:$C$397,MATCH('parameters FULL'!H54,'CSVs pars nodes and edges'!$B$3:$B$397,0),1)</f>
        <v>#N/A</v>
      </c>
      <c r="K49" s="65">
        <v>23</v>
      </c>
      <c r="L49" s="8" t="s">
        <v>33</v>
      </c>
      <c r="M49" s="8" t="s">
        <v>2835</v>
      </c>
      <c r="N49" s="5" t="e">
        <f>INDEX('CSVs pars nodes and edges'!$L$3:$M$50,MATCH('parameters FULL'!M54,'CSVs pars nodes and edges'!$M$3:$M$50,0),1)</f>
        <v>#N/A</v>
      </c>
      <c r="O49" s="50" t="s">
        <v>133</v>
      </c>
      <c r="P49" s="50" t="s">
        <v>133</v>
      </c>
      <c r="Q49" s="27" t="s">
        <v>3416</v>
      </c>
      <c r="R49" s="51" t="s">
        <v>133</v>
      </c>
      <c r="S49" s="51" t="s">
        <v>133</v>
      </c>
      <c r="T49" s="50" t="s">
        <v>133</v>
      </c>
      <c r="U49" s="8" t="s">
        <v>3630</v>
      </c>
      <c r="V49" s="50" t="s">
        <v>133</v>
      </c>
    </row>
    <row r="50" spans="1:22" s="8" customFormat="1" x14ac:dyDescent="0.25">
      <c r="A50" s="67"/>
      <c r="C50" s="67" t="s">
        <v>268</v>
      </c>
      <c r="D50" s="8" t="s">
        <v>8</v>
      </c>
      <c r="E50" s="8" t="s">
        <v>3600</v>
      </c>
      <c r="F50" s="5" t="e">
        <f>INDEX(assets!$L$3:$N$25,MATCH('parameters FULL'!G57,assets!$M$3:$M$25,0),1)</f>
        <v>#N/A</v>
      </c>
      <c r="G50" s="67" t="s">
        <v>3601</v>
      </c>
      <c r="H50" s="16" t="s">
        <v>3639</v>
      </c>
      <c r="I50" s="34" t="s">
        <v>3640</v>
      </c>
      <c r="J50" s="31" t="e">
        <f>INDEX('CSVs pars nodes and edges'!$A$3:$C$397,MATCH('parameters FULL'!H57,'CSVs pars nodes and edges'!$B$3:$B$397,0),1)</f>
        <v>#N/A</v>
      </c>
      <c r="K50" s="65">
        <v>20</v>
      </c>
      <c r="L50" s="8" t="s">
        <v>33</v>
      </c>
      <c r="M50" s="8" t="s">
        <v>54</v>
      </c>
      <c r="N50" s="5" t="e">
        <f>INDEX('CSVs pars nodes and edges'!$L$3:$M$50,MATCH('parameters FULL'!M57,'CSVs pars nodes and edges'!$M$3:$M$50,0),1)</f>
        <v>#N/A</v>
      </c>
      <c r="O50" s="50" t="s">
        <v>133</v>
      </c>
      <c r="P50" s="50" t="s">
        <v>133</v>
      </c>
      <c r="Q50" s="27" t="s">
        <v>3416</v>
      </c>
      <c r="R50" s="27" t="s">
        <v>3554</v>
      </c>
      <c r="S50" s="51" t="s">
        <v>133</v>
      </c>
      <c r="T50" s="50" t="s">
        <v>133</v>
      </c>
      <c r="U50" s="50" t="s">
        <v>133</v>
      </c>
      <c r="V50" s="50" t="s">
        <v>133</v>
      </c>
    </row>
    <row r="51" spans="1:22" s="8" customFormat="1" x14ac:dyDescent="0.25">
      <c r="A51" s="67"/>
      <c r="C51" s="67" t="s">
        <v>268</v>
      </c>
      <c r="D51" s="8" t="s">
        <v>8</v>
      </c>
      <c r="E51" s="8" t="s">
        <v>3600</v>
      </c>
      <c r="F51" s="5" t="e">
        <f>INDEX(assets!$L$3:$N$25,MATCH('parameters FULL'!G58,assets!$M$3:$M$25,0),1)</f>
        <v>#N/A</v>
      </c>
      <c r="G51" s="67" t="s">
        <v>3601</v>
      </c>
      <c r="H51" s="16" t="s">
        <v>3641</v>
      </c>
      <c r="I51" s="34" t="s">
        <v>3642</v>
      </c>
      <c r="J51" s="31" t="e">
        <f>INDEX('CSVs pars nodes and edges'!$A$3:$C$397,MATCH('parameters FULL'!H58,'CSVs pars nodes and edges'!$B$3:$B$397,0),1)</f>
        <v>#N/A</v>
      </c>
      <c r="K51" s="65">
        <v>-10</v>
      </c>
      <c r="L51" s="8" t="s">
        <v>33</v>
      </c>
      <c r="M51" s="8" t="s">
        <v>54</v>
      </c>
      <c r="N51" s="5" t="e">
        <f>INDEX('CSVs pars nodes and edges'!$L$3:$M$50,MATCH('parameters FULL'!M58,'CSVs pars nodes and edges'!$M$3:$M$50,0),1)</f>
        <v>#N/A</v>
      </c>
      <c r="O51" s="50" t="s">
        <v>133</v>
      </c>
      <c r="P51" s="50" t="s">
        <v>133</v>
      </c>
      <c r="Q51" s="27" t="s">
        <v>3416</v>
      </c>
      <c r="R51" s="27" t="s">
        <v>3554</v>
      </c>
      <c r="S51" s="51" t="s">
        <v>133</v>
      </c>
      <c r="T51" s="50" t="s">
        <v>133</v>
      </c>
      <c r="U51" s="50" t="s">
        <v>133</v>
      </c>
      <c r="V51" s="50" t="s">
        <v>133</v>
      </c>
    </row>
    <row r="52" spans="1:22" s="8" customFormat="1" x14ac:dyDescent="0.25">
      <c r="A52" s="67"/>
      <c r="C52" s="67" t="s">
        <v>268</v>
      </c>
      <c r="D52" s="8" t="s">
        <v>8</v>
      </c>
      <c r="E52" s="8" t="s">
        <v>3600</v>
      </c>
      <c r="F52" s="5" t="e">
        <f>INDEX(assets!$L$3:$N$25,MATCH('parameters FULL'!G59,assets!$M$3:$M$25,0),1)</f>
        <v>#N/A</v>
      </c>
      <c r="G52" s="67" t="s">
        <v>3601</v>
      </c>
      <c r="H52" s="16" t="s">
        <v>3643</v>
      </c>
      <c r="I52" s="38" t="s">
        <v>3644</v>
      </c>
      <c r="J52" s="31" t="e">
        <f>INDEX('CSVs pars nodes and edges'!$A$3:$C$397,MATCH('parameters FULL'!H59,'CSVs pars nodes and edges'!$B$3:$B$397,0),1)</f>
        <v>#N/A</v>
      </c>
      <c r="K52" s="65">
        <v>10</v>
      </c>
      <c r="L52" s="8" t="s">
        <v>33</v>
      </c>
      <c r="M52" s="8" t="s">
        <v>54</v>
      </c>
      <c r="N52" s="5" t="e">
        <f>INDEX('CSVs pars nodes and edges'!$L$3:$M$50,MATCH('parameters FULL'!M59,'CSVs pars nodes and edges'!$M$3:$M$50,0),1)</f>
        <v>#N/A</v>
      </c>
      <c r="O52" s="50" t="s">
        <v>133</v>
      </c>
      <c r="P52" s="50" t="s">
        <v>133</v>
      </c>
      <c r="Q52" s="27" t="s">
        <v>3416</v>
      </c>
      <c r="R52" s="27" t="s">
        <v>3554</v>
      </c>
      <c r="S52" s="51" t="s">
        <v>133</v>
      </c>
      <c r="T52" s="50" t="s">
        <v>133</v>
      </c>
      <c r="U52" s="50" t="s">
        <v>133</v>
      </c>
      <c r="V52" s="50" t="s">
        <v>133</v>
      </c>
    </row>
    <row r="53" spans="1:22" s="8" customFormat="1" x14ac:dyDescent="0.25">
      <c r="A53" s="67"/>
      <c r="C53" s="67" t="s">
        <v>268</v>
      </c>
      <c r="D53" s="8" t="s">
        <v>8</v>
      </c>
      <c r="E53" s="8" t="s">
        <v>3600</v>
      </c>
      <c r="F53" s="5" t="e">
        <f>INDEX(assets!$L$3:$N$25,MATCH('parameters FULL'!G60,assets!$M$3:$M$25,0),1)</f>
        <v>#N/A</v>
      </c>
      <c r="G53" s="67" t="s">
        <v>3601</v>
      </c>
      <c r="H53" s="16" t="s">
        <v>3645</v>
      </c>
      <c r="I53" s="34" t="s">
        <v>3646</v>
      </c>
      <c r="J53" s="31" t="e">
        <f>INDEX('CSVs pars nodes and edges'!$A$3:$C$397,MATCH('parameters FULL'!H60,'CSVs pars nodes and edges'!$B$3:$B$397,0),1)</f>
        <v>#N/A</v>
      </c>
      <c r="K53" s="65">
        <v>-10</v>
      </c>
      <c r="L53" s="8" t="s">
        <v>33</v>
      </c>
      <c r="M53" s="8" t="s">
        <v>54</v>
      </c>
      <c r="N53" s="5" t="e">
        <f>INDEX('CSVs pars nodes and edges'!$L$3:$M$50,MATCH('parameters FULL'!M60,'CSVs pars nodes and edges'!$M$3:$M$50,0),1)</f>
        <v>#N/A</v>
      </c>
      <c r="O53" s="50" t="s">
        <v>133</v>
      </c>
      <c r="P53" s="50" t="s">
        <v>133</v>
      </c>
      <c r="Q53" s="27" t="s">
        <v>3416</v>
      </c>
      <c r="R53" s="27" t="s">
        <v>3554</v>
      </c>
      <c r="S53" s="51" t="s">
        <v>133</v>
      </c>
      <c r="T53" s="50" t="s">
        <v>133</v>
      </c>
      <c r="U53" s="50" t="s">
        <v>133</v>
      </c>
      <c r="V53" s="50" t="s">
        <v>133</v>
      </c>
    </row>
    <row r="54" spans="1:22" s="8" customFormat="1" x14ac:dyDescent="0.25">
      <c r="A54" s="67"/>
      <c r="C54" s="67" t="s">
        <v>268</v>
      </c>
      <c r="D54" s="8" t="s">
        <v>8</v>
      </c>
      <c r="E54" s="8" t="s">
        <v>3600</v>
      </c>
      <c r="F54" s="5" t="e">
        <f>INDEX(assets!$L$3:$N$25,MATCH('parameters FULL'!G61,assets!$M$3:$M$25,0),1)</f>
        <v>#N/A</v>
      </c>
      <c r="G54" s="67" t="s">
        <v>3601</v>
      </c>
      <c r="H54" s="16" t="s">
        <v>3158</v>
      </c>
      <c r="I54" s="34" t="s">
        <v>3647</v>
      </c>
      <c r="J54" s="31" t="e">
        <f>INDEX('CSVs pars nodes and edges'!$A$3:$C$397,MATCH('parameters FULL'!H61,'CSVs pars nodes and edges'!$B$3:$B$397,0),1)</f>
        <v>#N/A</v>
      </c>
      <c r="K54" s="65" t="s">
        <v>133</v>
      </c>
      <c r="L54" s="8" t="s">
        <v>33</v>
      </c>
      <c r="M54" s="50" t="s">
        <v>133</v>
      </c>
      <c r="N54" s="5" t="e">
        <f>INDEX('CSVs pars nodes and edges'!$L$3:$M$50,MATCH('parameters FULL'!M61,'CSVs pars nodes and edges'!$M$3:$M$50,0),1)</f>
        <v>#N/A</v>
      </c>
      <c r="O54" s="50" t="s">
        <v>133</v>
      </c>
      <c r="P54" s="50" t="s">
        <v>133</v>
      </c>
      <c r="Q54" s="51" t="s">
        <v>133</v>
      </c>
      <c r="R54" s="51" t="s">
        <v>133</v>
      </c>
      <c r="S54" s="51" t="s">
        <v>133</v>
      </c>
      <c r="T54" s="50" t="s">
        <v>133</v>
      </c>
      <c r="U54" s="50" t="s">
        <v>133</v>
      </c>
      <c r="V54" s="50" t="s">
        <v>133</v>
      </c>
    </row>
    <row r="55" spans="1:22" s="8" customFormat="1" x14ac:dyDescent="0.25">
      <c r="A55" s="67"/>
      <c r="C55" s="67" t="s">
        <v>268</v>
      </c>
      <c r="D55" s="8" t="s">
        <v>8</v>
      </c>
      <c r="F55" s="5"/>
      <c r="G55" s="67" t="s">
        <v>3601</v>
      </c>
      <c r="H55" s="16" t="s">
        <v>3159</v>
      </c>
      <c r="I55" s="34"/>
      <c r="J55" s="31"/>
      <c r="K55" s="65">
        <v>50</v>
      </c>
      <c r="M55" s="68" t="s">
        <v>56</v>
      </c>
      <c r="N55" s="5"/>
      <c r="O55" s="50"/>
      <c r="P55" s="50"/>
      <c r="Q55" s="51"/>
      <c r="R55" s="51"/>
      <c r="S55" s="72" t="s">
        <v>3545</v>
      </c>
      <c r="T55" s="50"/>
      <c r="U55" s="50"/>
      <c r="V55" s="50"/>
    </row>
    <row r="56" spans="1:22" s="8" customFormat="1" x14ac:dyDescent="0.25">
      <c r="A56" s="67"/>
      <c r="C56" s="67" t="s">
        <v>268</v>
      </c>
      <c r="D56" s="8" t="s">
        <v>8</v>
      </c>
      <c r="F56" s="5"/>
      <c r="G56" s="67" t="s">
        <v>3601</v>
      </c>
      <c r="H56" s="16" t="s">
        <v>3648</v>
      </c>
      <c r="I56" s="34"/>
      <c r="J56" s="31"/>
      <c r="K56" s="65" t="b">
        <v>1</v>
      </c>
      <c r="L56" s="8" t="s">
        <v>50</v>
      </c>
      <c r="M56" s="50" t="s">
        <v>133</v>
      </c>
      <c r="N56" s="5"/>
      <c r="O56" s="50"/>
      <c r="P56" s="50"/>
      <c r="Q56" s="51"/>
      <c r="R56" s="51"/>
      <c r="S56" s="72" t="s">
        <v>3545</v>
      </c>
      <c r="T56" s="50"/>
      <c r="U56" s="50"/>
      <c r="V56" s="50"/>
    </row>
    <row r="57" spans="1:22" s="8" customFormat="1" x14ac:dyDescent="0.25">
      <c r="A57" s="67"/>
      <c r="C57" s="67" t="s">
        <v>268</v>
      </c>
      <c r="D57" s="8" t="s">
        <v>8</v>
      </c>
      <c r="E57" s="8" t="s">
        <v>3649</v>
      </c>
      <c r="F57" s="5" t="e">
        <f>INDEX(assets!$L$3:$N$25,MATCH('parameters FULL'!G66,assets!$M$3:$M$25,0),1)</f>
        <v>#N/A</v>
      </c>
      <c r="G57" s="67" t="s">
        <v>3650</v>
      </c>
      <c r="H57" s="16" t="s">
        <v>3602</v>
      </c>
      <c r="I57" s="34" t="s">
        <v>3651</v>
      </c>
      <c r="J57" s="31" t="e">
        <f>INDEX('CSVs pars nodes and edges'!$A$3:$C$397,MATCH('parameters FULL'!H66,'CSVs pars nodes and edges'!$B$3:$B$397,0),1)</f>
        <v>#N/A</v>
      </c>
      <c r="K57" s="65" t="b">
        <v>1</v>
      </c>
      <c r="L57" s="8" t="s">
        <v>50</v>
      </c>
      <c r="M57" s="50" t="s">
        <v>133</v>
      </c>
      <c r="N57" s="5" t="str">
        <f>INDEX('CSVs pars nodes and edges'!$L$3:$M$50,MATCH('parameters FULL'!M66,'CSVs pars nodes and edges'!$M$3:$M$50,0),1)</f>
        <v>03252527-2667-4a4a-8f2f-c124233b6847</v>
      </c>
      <c r="O57" s="50" t="s">
        <v>133</v>
      </c>
      <c r="P57" s="50" t="s">
        <v>133</v>
      </c>
      <c r="Q57" s="51" t="s">
        <v>133</v>
      </c>
      <c r="R57" s="51" t="s">
        <v>133</v>
      </c>
      <c r="S57" s="27" t="s">
        <v>3545</v>
      </c>
      <c r="T57" s="50" t="s">
        <v>133</v>
      </c>
      <c r="U57" s="50" t="s">
        <v>133</v>
      </c>
      <c r="V57" s="50" t="s">
        <v>133</v>
      </c>
    </row>
    <row r="58" spans="1:22" s="8" customFormat="1" x14ac:dyDescent="0.25">
      <c r="A58" s="67"/>
      <c r="C58" s="67" t="s">
        <v>268</v>
      </c>
      <c r="D58" s="8" t="s">
        <v>8</v>
      </c>
      <c r="E58" s="8" t="s">
        <v>3649</v>
      </c>
      <c r="F58" s="5" t="e">
        <f>INDEX(assets!$L$3:$N$25,MATCH('parameters FULL'!G68,assets!$M$3:$M$25,0),1)</f>
        <v>#N/A</v>
      </c>
      <c r="G58" s="67" t="s">
        <v>3650</v>
      </c>
      <c r="H58" s="16" t="s">
        <v>3604</v>
      </c>
      <c r="I58" s="34" t="s">
        <v>3652</v>
      </c>
      <c r="J58" s="31" t="e">
        <f>INDEX('CSVs pars nodes and edges'!$A$3:$C$397,MATCH('parameters FULL'!H68,'CSVs pars nodes and edges'!$B$3:$B$397,0),1)</f>
        <v>#N/A</v>
      </c>
      <c r="K58" s="65">
        <v>76</v>
      </c>
      <c r="L58" s="8" t="s">
        <v>33</v>
      </c>
      <c r="M58" s="50" t="s">
        <v>133</v>
      </c>
      <c r="N58" s="5" t="e">
        <f>INDEX('CSVs pars nodes and edges'!$L$3:$M$50,MATCH('parameters FULL'!M68,'CSVs pars nodes and edges'!$M$3:$M$50,0),1)</f>
        <v>#N/A</v>
      </c>
      <c r="O58" s="50" t="s">
        <v>133</v>
      </c>
      <c r="P58" s="50" t="s">
        <v>133</v>
      </c>
      <c r="Q58" s="27" t="s">
        <v>3416</v>
      </c>
      <c r="R58" s="27" t="s">
        <v>3554</v>
      </c>
      <c r="S58" s="51" t="s">
        <v>133</v>
      </c>
      <c r="T58" s="50" t="s">
        <v>133</v>
      </c>
      <c r="U58" s="50" t="s">
        <v>133</v>
      </c>
      <c r="V58" s="50" t="s">
        <v>133</v>
      </c>
    </row>
    <row r="59" spans="1:22" s="8" customFormat="1" x14ac:dyDescent="0.25">
      <c r="A59" s="67"/>
      <c r="C59" s="67" t="s">
        <v>268</v>
      </c>
      <c r="D59" s="8" t="s">
        <v>8</v>
      </c>
      <c r="E59" s="8" t="s">
        <v>3649</v>
      </c>
      <c r="F59" s="5" t="e">
        <f>INDEX(assets!$L$3:$N$25,MATCH('parameters FULL'!G69,assets!$M$3:$M$25,0),1)</f>
        <v>#N/A</v>
      </c>
      <c r="G59" s="67" t="s">
        <v>3650</v>
      </c>
      <c r="H59" s="16" t="s">
        <v>3606</v>
      </c>
      <c r="I59" s="34" t="s">
        <v>3653</v>
      </c>
      <c r="J59" s="31" t="e">
        <f>INDEX('CSVs pars nodes and edges'!$A$3:$C$397,MATCH('parameters FULL'!H69,'CSVs pars nodes and edges'!$B$3:$B$397,0),1)</f>
        <v>#N/A</v>
      </c>
      <c r="K59" s="65">
        <v>185</v>
      </c>
      <c r="L59" s="8" t="s">
        <v>33</v>
      </c>
      <c r="M59" s="50" t="s">
        <v>133</v>
      </c>
      <c r="N59" s="5" t="e">
        <f>INDEX('CSVs pars nodes and edges'!$L$3:$M$50,MATCH('parameters FULL'!M69,'CSVs pars nodes and edges'!$M$3:$M$50,0),1)</f>
        <v>#N/A</v>
      </c>
      <c r="O59" s="50" t="s">
        <v>133</v>
      </c>
      <c r="P59" s="50" t="s">
        <v>133</v>
      </c>
      <c r="Q59" s="27" t="s">
        <v>3416</v>
      </c>
      <c r="R59" s="27" t="s">
        <v>3554</v>
      </c>
      <c r="S59" s="51" t="s">
        <v>133</v>
      </c>
      <c r="T59" s="50" t="s">
        <v>133</v>
      </c>
      <c r="U59" s="50" t="s">
        <v>133</v>
      </c>
      <c r="V59" s="50" t="s">
        <v>133</v>
      </c>
    </row>
    <row r="60" spans="1:22" s="8" customFormat="1" x14ac:dyDescent="0.25">
      <c r="A60" s="67"/>
      <c r="C60" s="67" t="s">
        <v>268</v>
      </c>
      <c r="D60" s="8" t="s">
        <v>8</v>
      </c>
      <c r="E60" s="8" t="s">
        <v>3649</v>
      </c>
      <c r="F60" s="5" t="e">
        <f>INDEX(assets!$L$3:$N$25,MATCH('parameters FULL'!G70,assets!$M$3:$M$25,0),1)</f>
        <v>#N/A</v>
      </c>
      <c r="G60" s="67" t="s">
        <v>3650</v>
      </c>
      <c r="H60" s="16" t="s">
        <v>3608</v>
      </c>
      <c r="I60" s="34" t="s">
        <v>3654</v>
      </c>
      <c r="J60" s="31" t="e">
        <f>INDEX('CSVs pars nodes and edges'!$A$3:$C$397,MATCH('parameters FULL'!H70,'CSVs pars nodes and edges'!$B$3:$B$397,0),1)</f>
        <v>#N/A</v>
      </c>
      <c r="K60" s="65">
        <v>14060</v>
      </c>
      <c r="L60" s="8" t="s">
        <v>33</v>
      </c>
      <c r="M60" s="50" t="s">
        <v>133</v>
      </c>
      <c r="N60" s="5" t="e">
        <f>INDEX('CSVs pars nodes and edges'!$L$3:$M$50,MATCH('parameters FULL'!M70,'CSVs pars nodes and edges'!$M$3:$M$50,0),1)</f>
        <v>#N/A</v>
      </c>
      <c r="O60" s="50" t="s">
        <v>133</v>
      </c>
      <c r="P60" s="50" t="s">
        <v>133</v>
      </c>
      <c r="Q60" s="51" t="s">
        <v>133</v>
      </c>
      <c r="R60" s="51" t="s">
        <v>133</v>
      </c>
      <c r="S60" s="27" t="s">
        <v>3545</v>
      </c>
      <c r="T60" s="50" t="s">
        <v>133</v>
      </c>
      <c r="U60" s="50" t="s">
        <v>133</v>
      </c>
      <c r="V60" s="50" t="s">
        <v>133</v>
      </c>
    </row>
    <row r="61" spans="1:22" s="8" customFormat="1" x14ac:dyDescent="0.25">
      <c r="A61" s="67"/>
      <c r="C61" s="67" t="s">
        <v>268</v>
      </c>
      <c r="D61" s="8" t="s">
        <v>8</v>
      </c>
      <c r="E61" s="8" t="s">
        <v>3649</v>
      </c>
      <c r="F61" s="5" t="e">
        <f>INDEX(assets!$L$3:$N$25,MATCH('parameters FULL'!G71,assets!$M$3:$M$25,0),1)</f>
        <v>#N/A</v>
      </c>
      <c r="G61" s="67" t="s">
        <v>3650</v>
      </c>
      <c r="H61" s="17" t="s">
        <v>3610</v>
      </c>
      <c r="I61" s="35" t="s">
        <v>3655</v>
      </c>
      <c r="J61" s="31" t="e">
        <f>INDEX('CSVs pars nodes and edges'!$A$3:$C$397,MATCH('parameters FULL'!H71,'CSVs pars nodes and edges'!$B$3:$B$397,0),1)</f>
        <v>#N/A</v>
      </c>
      <c r="K61" s="65">
        <v>7</v>
      </c>
      <c r="L61" s="8" t="s">
        <v>33</v>
      </c>
      <c r="M61" s="50" t="s">
        <v>133</v>
      </c>
      <c r="N61" s="5" t="e">
        <f>INDEX('CSVs pars nodes and edges'!$L$3:$M$50,MATCH('parameters FULL'!M71,'CSVs pars nodes and edges'!$M$3:$M$50,0),1)</f>
        <v>#N/A</v>
      </c>
      <c r="O61" s="50" t="s">
        <v>133</v>
      </c>
      <c r="P61" s="50" t="s">
        <v>133</v>
      </c>
      <c r="Q61" s="51" t="s">
        <v>133</v>
      </c>
      <c r="R61" s="51" t="s">
        <v>133</v>
      </c>
      <c r="S61" s="51" t="s">
        <v>133</v>
      </c>
      <c r="T61" s="50" t="s">
        <v>133</v>
      </c>
      <c r="U61" s="50" t="s">
        <v>133</v>
      </c>
      <c r="V61" s="50" t="s">
        <v>133</v>
      </c>
    </row>
    <row r="62" spans="1:22" s="9" customFormat="1" x14ac:dyDescent="0.25">
      <c r="A62" s="67"/>
      <c r="B62" s="67"/>
      <c r="C62" s="67" t="s">
        <v>268</v>
      </c>
      <c r="D62" s="8" t="s">
        <v>8</v>
      </c>
      <c r="E62" s="8" t="s">
        <v>3649</v>
      </c>
      <c r="F62" s="5" t="e">
        <f>INDEX(assets!$L$3:$N$25,MATCH('parameters FULL'!G72,assets!$M$3:$M$25,0),1)</f>
        <v>#N/A</v>
      </c>
      <c r="G62" s="67" t="s">
        <v>3650</v>
      </c>
      <c r="H62" s="17" t="s">
        <v>3612</v>
      </c>
      <c r="I62" s="35" t="s">
        <v>3656</v>
      </c>
      <c r="J62" s="31" t="e">
        <f>INDEX('CSVs pars nodes and edges'!$A$3:$C$397,MATCH('parameters FULL'!H72,'CSVs pars nodes and edges'!$B$3:$B$397,0),1)</f>
        <v>#N/A</v>
      </c>
      <c r="K62" s="65">
        <v>7</v>
      </c>
      <c r="L62" s="8" t="s">
        <v>33</v>
      </c>
      <c r="M62" s="50" t="s">
        <v>133</v>
      </c>
      <c r="N62" s="5" t="e">
        <f>INDEX('CSVs pars nodes and edges'!$L$3:$M$50,MATCH('parameters FULL'!M72,'CSVs pars nodes and edges'!$M$3:$M$50,0),1)</f>
        <v>#N/A</v>
      </c>
      <c r="O62" s="50" t="s">
        <v>133</v>
      </c>
      <c r="P62" s="50" t="s">
        <v>133</v>
      </c>
      <c r="Q62" s="51" t="s">
        <v>133</v>
      </c>
      <c r="R62" s="51" t="s">
        <v>133</v>
      </c>
      <c r="S62" s="51" t="s">
        <v>133</v>
      </c>
      <c r="T62" s="50" t="s">
        <v>133</v>
      </c>
      <c r="U62" s="50" t="s">
        <v>133</v>
      </c>
      <c r="V62" s="50" t="s">
        <v>133</v>
      </c>
    </row>
    <row r="63" spans="1:22" s="9" customFormat="1" x14ac:dyDescent="0.25">
      <c r="A63" s="67"/>
      <c r="B63" s="67"/>
      <c r="C63" s="67" t="s">
        <v>268</v>
      </c>
      <c r="D63" s="8" t="s">
        <v>8</v>
      </c>
      <c r="E63" s="8" t="s">
        <v>3649</v>
      </c>
      <c r="F63" s="5" t="e">
        <f>INDEX(assets!$L$3:$N$25,MATCH('parameters FULL'!G73,assets!$M$3:$M$25,0),1)</f>
        <v>#N/A</v>
      </c>
      <c r="G63" s="67" t="s">
        <v>3650</v>
      </c>
      <c r="H63" s="17" t="s">
        <v>3614</v>
      </c>
      <c r="I63" s="39" t="s">
        <v>3657</v>
      </c>
      <c r="J63" s="31" t="e">
        <f>INDEX('CSVs pars nodes and edges'!$A$3:$C$397,MATCH('parameters FULL'!H73,'CSVs pars nodes and edges'!$B$3:$B$397,0),1)</f>
        <v>#N/A</v>
      </c>
      <c r="K63" s="65">
        <v>7</v>
      </c>
      <c r="L63" s="8" t="s">
        <v>33</v>
      </c>
      <c r="M63" s="50" t="s">
        <v>133</v>
      </c>
      <c r="N63" s="5" t="e">
        <f>INDEX('CSVs pars nodes and edges'!$L$3:$M$50,MATCH('parameters FULL'!M73,'CSVs pars nodes and edges'!$M$3:$M$50,0),1)</f>
        <v>#N/A</v>
      </c>
      <c r="O63" s="50" t="s">
        <v>133</v>
      </c>
      <c r="P63" s="50" t="s">
        <v>133</v>
      </c>
      <c r="Q63" s="51" t="s">
        <v>133</v>
      </c>
      <c r="R63" s="51" t="s">
        <v>133</v>
      </c>
      <c r="S63" s="51" t="s">
        <v>133</v>
      </c>
      <c r="T63" s="50" t="s">
        <v>133</v>
      </c>
      <c r="U63" s="50" t="s">
        <v>133</v>
      </c>
      <c r="V63" s="50" t="s">
        <v>133</v>
      </c>
    </row>
    <row r="64" spans="1:22" s="9" customFormat="1" x14ac:dyDescent="0.25">
      <c r="A64" s="67"/>
      <c r="B64" s="67"/>
      <c r="C64" s="67" t="s">
        <v>268</v>
      </c>
      <c r="D64" s="8" t="s">
        <v>8</v>
      </c>
      <c r="E64" s="8" t="s">
        <v>3649</v>
      </c>
      <c r="F64" s="5" t="e">
        <f>INDEX(assets!$L$3:$N$25,MATCH('parameters FULL'!G74,assets!$M$3:$M$25,0),1)</f>
        <v>#N/A</v>
      </c>
      <c r="G64" s="67" t="s">
        <v>3650</v>
      </c>
      <c r="H64" s="17" t="s">
        <v>3616</v>
      </c>
      <c r="I64" s="35" t="s">
        <v>3658</v>
      </c>
      <c r="J64" s="31" t="e">
        <f>INDEX('CSVs pars nodes and edges'!$A$3:$C$397,MATCH('parameters FULL'!H74,'CSVs pars nodes and edges'!$B$3:$B$397,0),1)</f>
        <v>#N/A</v>
      </c>
      <c r="K64" s="65">
        <v>7</v>
      </c>
      <c r="L64" s="8" t="s">
        <v>33</v>
      </c>
      <c r="M64" s="50" t="s">
        <v>133</v>
      </c>
      <c r="N64" s="5" t="e">
        <f>INDEX('CSVs pars nodes and edges'!$L$3:$M$50,MATCH('parameters FULL'!M74,'CSVs pars nodes and edges'!$M$3:$M$50,0),1)</f>
        <v>#N/A</v>
      </c>
      <c r="O64" s="50" t="s">
        <v>133</v>
      </c>
      <c r="P64" s="50" t="s">
        <v>133</v>
      </c>
      <c r="Q64" s="51" t="s">
        <v>133</v>
      </c>
      <c r="R64" s="51" t="s">
        <v>133</v>
      </c>
      <c r="S64" s="51" t="s">
        <v>133</v>
      </c>
      <c r="T64" s="50" t="s">
        <v>133</v>
      </c>
      <c r="U64" s="50" t="s">
        <v>133</v>
      </c>
      <c r="V64" s="50" t="s">
        <v>133</v>
      </c>
    </row>
    <row r="65" spans="1:22" s="9" customFormat="1" x14ac:dyDescent="0.25">
      <c r="A65" s="67"/>
      <c r="B65" s="67"/>
      <c r="C65" s="67" t="s">
        <v>268</v>
      </c>
      <c r="D65" s="8" t="s">
        <v>8</v>
      </c>
      <c r="E65" s="8" t="s">
        <v>3649</v>
      </c>
      <c r="F65" s="5" t="e">
        <f>INDEX(assets!$L$3:$N$25,MATCH('parameters FULL'!G75,assets!$M$3:$M$25,0),1)</f>
        <v>#N/A</v>
      </c>
      <c r="G65" s="67" t="s">
        <v>3650</v>
      </c>
      <c r="H65" s="17" t="s">
        <v>3618</v>
      </c>
      <c r="I65" s="35" t="s">
        <v>3659</v>
      </c>
      <c r="J65" s="31" t="e">
        <f>INDEX('CSVs pars nodes and edges'!$A$3:$C$397,MATCH('parameters FULL'!H75,'CSVs pars nodes and edges'!$B$3:$B$397,0),1)</f>
        <v>#N/A</v>
      </c>
      <c r="K65" s="65">
        <v>21</v>
      </c>
      <c r="L65" s="8" t="s">
        <v>33</v>
      </c>
      <c r="M65" s="50" t="s">
        <v>133</v>
      </c>
      <c r="N65" s="5" t="e">
        <f>INDEX('CSVs pars nodes and edges'!$L$3:$M$50,MATCH('parameters FULL'!M75,'CSVs pars nodes and edges'!$M$3:$M$50,0),1)</f>
        <v>#N/A</v>
      </c>
      <c r="O65" s="50" t="s">
        <v>133</v>
      </c>
      <c r="P65" s="50" t="s">
        <v>133</v>
      </c>
      <c r="Q65" s="51" t="s">
        <v>133</v>
      </c>
      <c r="R65" s="51" t="s">
        <v>133</v>
      </c>
      <c r="S65" s="51" t="s">
        <v>133</v>
      </c>
      <c r="T65" s="50" t="s">
        <v>133</v>
      </c>
      <c r="U65" s="50" t="s">
        <v>133</v>
      </c>
      <c r="V65" s="50" t="s">
        <v>133</v>
      </c>
    </row>
    <row r="66" spans="1:22" s="9" customFormat="1" x14ac:dyDescent="0.25">
      <c r="A66" s="67"/>
      <c r="B66" s="67"/>
      <c r="C66" s="67" t="s">
        <v>268</v>
      </c>
      <c r="D66" s="8" t="s">
        <v>8</v>
      </c>
      <c r="E66" s="8" t="s">
        <v>3649</v>
      </c>
      <c r="F66" s="5" t="e">
        <f>INDEX(assets!$L$3:$N$25,MATCH('parameters FULL'!G76,assets!$M$3:$M$25,0),1)</f>
        <v>#N/A</v>
      </c>
      <c r="G66" s="67" t="s">
        <v>3650</v>
      </c>
      <c r="H66" s="16" t="s">
        <v>3620</v>
      </c>
      <c r="I66" s="34" t="s">
        <v>3660</v>
      </c>
      <c r="J66" s="31" t="e">
        <f>INDEX('CSVs pars nodes and edges'!$A$3:$C$397,MATCH('parameters FULL'!H76,'CSVs pars nodes and edges'!$B$3:$B$397,0),1)</f>
        <v>#N/A</v>
      </c>
      <c r="K66" s="65">
        <v>3.0200000000000001E-2</v>
      </c>
      <c r="L66" s="8" t="s">
        <v>33</v>
      </c>
      <c r="M66" s="8" t="s">
        <v>56</v>
      </c>
      <c r="N66" s="5" t="str">
        <f>INDEX('CSVs pars nodes and edges'!$L$3:$M$50,MATCH('parameters FULL'!M76,'CSVs pars nodes and edges'!$M$3:$M$50,0),1)</f>
        <v>b39e5bcf-cda6-49ed-8c0c-174d8daf8bc1</v>
      </c>
      <c r="O66" s="50" t="s">
        <v>133</v>
      </c>
      <c r="P66" s="50" t="s">
        <v>133</v>
      </c>
      <c r="Q66" s="27" t="s">
        <v>3416</v>
      </c>
      <c r="R66" s="51" t="s">
        <v>133</v>
      </c>
      <c r="S66" s="51" t="s">
        <v>133</v>
      </c>
      <c r="T66" s="50" t="s">
        <v>133</v>
      </c>
      <c r="U66" s="50" t="s">
        <v>133</v>
      </c>
      <c r="V66" s="50" t="s">
        <v>133</v>
      </c>
    </row>
    <row r="67" spans="1:22" s="9" customFormat="1" x14ac:dyDescent="0.25">
      <c r="A67" s="67"/>
      <c r="B67" s="67"/>
      <c r="C67" s="67" t="s">
        <v>268</v>
      </c>
      <c r="D67" s="8" t="s">
        <v>8</v>
      </c>
      <c r="E67" s="8" t="s">
        <v>3649</v>
      </c>
      <c r="F67" s="5" t="e">
        <f>INDEX(assets!$L$3:$N$25,MATCH('parameters FULL'!G77,assets!$M$3:$M$25,0),1)</f>
        <v>#N/A</v>
      </c>
      <c r="G67" s="67" t="s">
        <v>3650</v>
      </c>
      <c r="H67" s="16" t="s">
        <v>3622</v>
      </c>
      <c r="I67" s="34" t="s">
        <v>3661</v>
      </c>
      <c r="J67" s="31" t="e">
        <f>INDEX('CSVs pars nodes and edges'!$A$3:$C$397,MATCH('parameters FULL'!H77,'CSVs pars nodes and edges'!$B$3:$B$397,0),1)</f>
        <v>#N/A</v>
      </c>
      <c r="K67" s="65">
        <v>425</v>
      </c>
      <c r="L67" s="8" t="s">
        <v>33</v>
      </c>
      <c r="M67" s="50" t="s">
        <v>133</v>
      </c>
      <c r="N67" s="5" t="str">
        <f>INDEX('CSVs pars nodes and edges'!$L$3:$M$50,MATCH('parameters FULL'!M77,'CSVs pars nodes and edges'!$M$3:$M$50,0),1)</f>
        <v>b39e5bcf-cda6-49ed-8c0c-174d8daf8bc1</v>
      </c>
      <c r="O67" s="50" t="s">
        <v>133</v>
      </c>
      <c r="P67" s="50" t="s">
        <v>133</v>
      </c>
      <c r="Q67" s="27" t="s">
        <v>3416</v>
      </c>
      <c r="R67" s="51" t="s">
        <v>133</v>
      </c>
      <c r="S67" s="51" t="s">
        <v>133</v>
      </c>
      <c r="T67" s="50" t="s">
        <v>133</v>
      </c>
      <c r="U67" s="50" t="s">
        <v>133</v>
      </c>
      <c r="V67" s="50" t="s">
        <v>133</v>
      </c>
    </row>
    <row r="68" spans="1:22" s="9" customFormat="1" x14ac:dyDescent="0.25">
      <c r="A68" s="67"/>
      <c r="B68" s="67"/>
      <c r="C68" s="67" t="s">
        <v>268</v>
      </c>
      <c r="D68" s="8" t="s">
        <v>8</v>
      </c>
      <c r="E68" s="8" t="s">
        <v>3649</v>
      </c>
      <c r="F68" s="5" t="e">
        <f>INDEX(assets!$L$3:$N$25,MATCH('parameters FULL'!G78,assets!$M$3:$M$25,0),1)</f>
        <v>#N/A</v>
      </c>
      <c r="G68" s="67" t="s">
        <v>3650</v>
      </c>
      <c r="H68" s="16" t="s">
        <v>3624</v>
      </c>
      <c r="I68" s="34" t="s">
        <v>3662</v>
      </c>
      <c r="J68" s="31" t="e">
        <f>INDEX('CSVs pars nodes and edges'!$A$3:$C$397,MATCH('parameters FULL'!H78,'CSVs pars nodes and edges'!$B$3:$B$397,0),1)</f>
        <v>#N/A</v>
      </c>
      <c r="K68" s="65">
        <v>175</v>
      </c>
      <c r="L68" s="8" t="s">
        <v>33</v>
      </c>
      <c r="M68" s="8" t="s">
        <v>2835</v>
      </c>
      <c r="N68" s="5" t="str">
        <f>INDEX('CSVs pars nodes and edges'!$L$3:$M$50,MATCH('parameters FULL'!M78,'CSVs pars nodes and edges'!$M$3:$M$50,0),1)</f>
        <v>b39e5bcf-cda6-49ed-8c0c-174d8daf8bc1</v>
      </c>
      <c r="O68" s="50" t="s">
        <v>133</v>
      </c>
      <c r="P68" s="50" t="s">
        <v>133</v>
      </c>
      <c r="Q68" s="27" t="s">
        <v>3416</v>
      </c>
      <c r="R68" s="51" t="s">
        <v>133</v>
      </c>
      <c r="S68" s="51" t="s">
        <v>133</v>
      </c>
      <c r="T68" s="50" t="s">
        <v>133</v>
      </c>
      <c r="U68" s="50" t="s">
        <v>133</v>
      </c>
      <c r="V68" s="50" t="s">
        <v>133</v>
      </c>
    </row>
    <row r="69" spans="1:22" s="9" customFormat="1" x14ac:dyDescent="0.25">
      <c r="A69" s="67"/>
      <c r="B69" s="67"/>
      <c r="C69" s="67" t="s">
        <v>268</v>
      </c>
      <c r="D69" s="8" t="s">
        <v>8</v>
      </c>
      <c r="E69" s="8" t="s">
        <v>3649</v>
      </c>
      <c r="F69" s="5" t="e">
        <f>INDEX(assets!$L$3:$N$25,MATCH('parameters FULL'!G79,assets!$M$3:$M$25,0),1)</f>
        <v>#N/A</v>
      </c>
      <c r="G69" s="67" t="s">
        <v>3650</v>
      </c>
      <c r="H69" s="16" t="s">
        <v>3626</v>
      </c>
      <c r="I69" s="38" t="s">
        <v>3663</v>
      </c>
      <c r="J69" s="31" t="e">
        <f>INDEX('CSVs pars nodes and edges'!$A$3:$C$397,MATCH('parameters FULL'!H79,'CSVs pars nodes and edges'!$B$3:$B$397,0),1)</f>
        <v>#N/A</v>
      </c>
      <c r="K69" s="65">
        <v>2</v>
      </c>
      <c r="L69" s="8" t="s">
        <v>33</v>
      </c>
      <c r="M69" s="8" t="s">
        <v>3628</v>
      </c>
      <c r="N69" s="5" t="str">
        <f>INDEX('CSVs pars nodes and edges'!$L$3:$M$50,MATCH('parameters FULL'!M79,'CSVs pars nodes and edges'!$M$3:$M$50,0),1)</f>
        <v>b39e5bcf-cda6-49ed-8c0c-174d8daf8bc1</v>
      </c>
      <c r="O69" s="50" t="s">
        <v>133</v>
      </c>
      <c r="P69" s="50" t="s">
        <v>133</v>
      </c>
      <c r="Q69" s="27" t="s">
        <v>3416</v>
      </c>
      <c r="R69" s="51" t="s">
        <v>133</v>
      </c>
      <c r="S69" s="51" t="s">
        <v>133</v>
      </c>
      <c r="T69" s="50" t="s">
        <v>133</v>
      </c>
      <c r="U69" s="50" t="s">
        <v>133</v>
      </c>
      <c r="V69" s="50" t="s">
        <v>133</v>
      </c>
    </row>
    <row r="70" spans="1:22" s="9" customFormat="1" x14ac:dyDescent="0.25">
      <c r="A70" s="67"/>
      <c r="B70" s="67"/>
      <c r="C70" s="67" t="s">
        <v>268</v>
      </c>
      <c r="D70" s="8" t="s">
        <v>8</v>
      </c>
      <c r="E70" s="8" t="s">
        <v>3649</v>
      </c>
      <c r="F70" s="5" t="e">
        <f>INDEX(assets!$L$3:$N$25,MATCH('parameters FULL'!G80,assets!$M$3:$M$25,0),1)</f>
        <v>#N/A</v>
      </c>
      <c r="G70" s="67" t="s">
        <v>3650</v>
      </c>
      <c r="H70" s="16" t="s">
        <v>3148</v>
      </c>
      <c r="I70" s="34" t="s">
        <v>3664</v>
      </c>
      <c r="J70" s="31" t="e">
        <f>INDEX('CSVs pars nodes and edges'!$A$3:$C$397,MATCH('parameters FULL'!H80,'CSVs pars nodes and edges'!$B$3:$B$397,0),1)</f>
        <v>#N/A</v>
      </c>
      <c r="K70" s="65">
        <v>4</v>
      </c>
      <c r="L70" s="8" t="s">
        <v>33</v>
      </c>
      <c r="M70" s="50" t="s">
        <v>133</v>
      </c>
      <c r="N70" s="5" t="e">
        <f>INDEX('CSVs pars nodes and edges'!$L$3:$M$50,MATCH('parameters FULL'!M80,'CSVs pars nodes and edges'!$M$3:$M$50,0),1)</f>
        <v>#N/A</v>
      </c>
      <c r="O70" s="50" t="s">
        <v>133</v>
      </c>
      <c r="P70" s="50" t="s">
        <v>133</v>
      </c>
      <c r="Q70" s="27" t="s">
        <v>3416</v>
      </c>
      <c r="R70" s="51" t="s">
        <v>133</v>
      </c>
      <c r="S70" s="51" t="s">
        <v>133</v>
      </c>
      <c r="T70" s="50" t="s">
        <v>133</v>
      </c>
      <c r="U70" s="8" t="s">
        <v>3630</v>
      </c>
      <c r="V70" s="50" t="s">
        <v>133</v>
      </c>
    </row>
    <row r="71" spans="1:22" s="9" customFormat="1" x14ac:dyDescent="0.25">
      <c r="A71" s="67"/>
      <c r="B71" s="67"/>
      <c r="C71" s="67" t="s">
        <v>268</v>
      </c>
      <c r="D71" s="8" t="s">
        <v>8</v>
      </c>
      <c r="E71" s="8" t="s">
        <v>3649</v>
      </c>
      <c r="F71" s="5" t="e">
        <f>INDEX(assets!$L$3:$N$25,MATCH('parameters FULL'!#REF!,assets!$M$3:$M$25,0),1)</f>
        <v>#REF!</v>
      </c>
      <c r="G71" s="67" t="s">
        <v>3650</v>
      </c>
      <c r="H71" s="16" t="s">
        <v>3149</v>
      </c>
      <c r="I71" s="34" t="s">
        <v>3665</v>
      </c>
      <c r="J71" s="31" t="e">
        <f>INDEX('CSVs pars nodes and edges'!$A$3:$C$397,MATCH('parameters FULL'!#REF!,'CSVs pars nodes and edges'!$B$3:$B$397,0),1)</f>
        <v>#REF!</v>
      </c>
      <c r="K71" s="65">
        <v>72</v>
      </c>
      <c r="L71" s="8" t="s">
        <v>33</v>
      </c>
      <c r="M71" s="50" t="s">
        <v>133</v>
      </c>
      <c r="N71" s="5" t="e">
        <f>INDEX('CSVs pars nodes and edges'!$L$3:$M$50,MATCH('parameters FULL'!#REF!,'CSVs pars nodes and edges'!$M$3:$M$50,0),1)</f>
        <v>#REF!</v>
      </c>
      <c r="O71" s="50" t="s">
        <v>133</v>
      </c>
      <c r="P71" s="50" t="s">
        <v>133</v>
      </c>
      <c r="Q71" s="27" t="s">
        <v>3416</v>
      </c>
      <c r="R71" s="51" t="s">
        <v>133</v>
      </c>
      <c r="S71" s="51" t="s">
        <v>133</v>
      </c>
      <c r="T71" s="50" t="s">
        <v>133</v>
      </c>
      <c r="U71" s="8" t="s">
        <v>3630</v>
      </c>
      <c r="V71" s="50" t="s">
        <v>133</v>
      </c>
    </row>
    <row r="72" spans="1:22" s="9" customFormat="1" x14ac:dyDescent="0.25">
      <c r="A72" s="67"/>
      <c r="B72" s="67"/>
      <c r="C72" s="67" t="s">
        <v>268</v>
      </c>
      <c r="D72" s="8" t="s">
        <v>8</v>
      </c>
      <c r="E72" s="8" t="s">
        <v>3649</v>
      </c>
      <c r="F72" s="5" t="e">
        <f>INDEX(assets!$L$3:$N$25,MATCH('parameters FULL'!#REF!,assets!$M$3:$M$25,0),1)</f>
        <v>#REF!</v>
      </c>
      <c r="G72" s="67" t="s">
        <v>3650</v>
      </c>
      <c r="H72" s="16" t="s">
        <v>3632</v>
      </c>
      <c r="I72" s="34" t="s">
        <v>3666</v>
      </c>
      <c r="J72" s="31" t="e">
        <f>INDEX('CSVs pars nodes and edges'!$A$3:$C$397,MATCH('parameters FULL'!#REF!,'CSVs pars nodes and edges'!$B$3:$B$397,0),1)</f>
        <v>#REF!</v>
      </c>
      <c r="K72" s="65">
        <v>1.75</v>
      </c>
      <c r="L72" s="8" t="s">
        <v>33</v>
      </c>
      <c r="M72" s="50" t="s">
        <v>133</v>
      </c>
      <c r="N72" s="5" t="e">
        <f>INDEX('CSVs pars nodes and edges'!$L$3:$M$50,MATCH('parameters FULL'!#REF!,'CSVs pars nodes and edges'!$M$3:$M$50,0),1)</f>
        <v>#REF!</v>
      </c>
      <c r="O72" s="50" t="s">
        <v>133</v>
      </c>
      <c r="P72" s="50" t="s">
        <v>133</v>
      </c>
      <c r="Q72" s="27" t="s">
        <v>3416</v>
      </c>
      <c r="R72" s="51" t="s">
        <v>133</v>
      </c>
      <c r="S72" s="51" t="s">
        <v>133</v>
      </c>
      <c r="T72" s="50" t="s">
        <v>133</v>
      </c>
      <c r="U72" s="8" t="s">
        <v>3630</v>
      </c>
      <c r="V72" s="50" t="s">
        <v>133</v>
      </c>
    </row>
    <row r="73" spans="1:22" s="9" customFormat="1" x14ac:dyDescent="0.25">
      <c r="A73" s="67"/>
      <c r="B73" s="67"/>
      <c r="C73" s="67" t="s">
        <v>268</v>
      </c>
      <c r="D73" s="8" t="s">
        <v>8</v>
      </c>
      <c r="E73" s="8" t="s">
        <v>3649</v>
      </c>
      <c r="F73" s="5" t="e">
        <f>INDEX(assets!$L$3:$N$25,MATCH('parameters FULL'!#REF!,assets!$M$3:$M$25,0),1)</f>
        <v>#REF!</v>
      </c>
      <c r="G73" s="67" t="s">
        <v>3650</v>
      </c>
      <c r="H73" s="16" t="s">
        <v>3634</v>
      </c>
      <c r="I73" s="34" t="s">
        <v>3667</v>
      </c>
      <c r="J73" s="31" t="e">
        <f>INDEX('CSVs pars nodes and edges'!$A$3:$C$397,MATCH('parameters FULL'!#REF!,'CSVs pars nodes and edges'!$B$3:$B$397,0),1)</f>
        <v>#REF!</v>
      </c>
      <c r="K73" s="65">
        <v>1.2</v>
      </c>
      <c r="L73" s="8" t="s">
        <v>33</v>
      </c>
      <c r="M73" s="50" t="s">
        <v>133</v>
      </c>
      <c r="N73" s="5" t="e">
        <f>INDEX('CSVs pars nodes and edges'!$L$3:$M$50,MATCH('parameters FULL'!#REF!,'CSVs pars nodes and edges'!$M$3:$M$50,0),1)</f>
        <v>#REF!</v>
      </c>
      <c r="O73" s="50" t="s">
        <v>133</v>
      </c>
      <c r="P73" s="50" t="s">
        <v>133</v>
      </c>
      <c r="Q73" s="27" t="s">
        <v>3416</v>
      </c>
      <c r="R73" s="51" t="s">
        <v>133</v>
      </c>
      <c r="S73" s="51" t="s">
        <v>133</v>
      </c>
      <c r="T73" s="50" t="s">
        <v>133</v>
      </c>
      <c r="U73" s="8" t="s">
        <v>3630</v>
      </c>
      <c r="V73" s="50" t="s">
        <v>133</v>
      </c>
    </row>
    <row r="74" spans="1:22" s="9" customFormat="1" x14ac:dyDescent="0.25">
      <c r="A74" s="67"/>
      <c r="B74" s="67"/>
      <c r="C74" s="67" t="s">
        <v>268</v>
      </c>
      <c r="D74" s="8" t="s">
        <v>8</v>
      </c>
      <c r="E74" s="8" t="s">
        <v>3649</v>
      </c>
      <c r="F74" s="5" t="e">
        <f>INDEX(assets!$L$3:$N$25,MATCH('parameters FULL'!#REF!,assets!$M$3:$M$25,0),1)</f>
        <v>#REF!</v>
      </c>
      <c r="G74" s="67" t="s">
        <v>3650</v>
      </c>
      <c r="H74" s="16" t="s">
        <v>3152</v>
      </c>
      <c r="I74" s="34" t="s">
        <v>3668</v>
      </c>
      <c r="J74" s="31" t="e">
        <f>INDEX('CSVs pars nodes and edges'!$A$3:$C$397,MATCH('parameters FULL'!#REF!,'CSVs pars nodes and edges'!$B$3:$B$397,0),1)</f>
        <v>#REF!</v>
      </c>
      <c r="K74" s="65">
        <v>35</v>
      </c>
      <c r="L74" s="8" t="s">
        <v>33</v>
      </c>
      <c r="M74" s="8" t="s">
        <v>2835</v>
      </c>
      <c r="N74" s="5" t="e">
        <f>INDEX('CSVs pars nodes and edges'!$L$3:$M$50,MATCH('parameters FULL'!#REF!,'CSVs pars nodes and edges'!$M$3:$M$50,0),1)</f>
        <v>#REF!</v>
      </c>
      <c r="O74" s="50" t="s">
        <v>133</v>
      </c>
      <c r="P74" s="50" t="s">
        <v>133</v>
      </c>
      <c r="Q74" s="27" t="s">
        <v>3416</v>
      </c>
      <c r="R74" s="51" t="s">
        <v>133</v>
      </c>
      <c r="S74" s="51" t="s">
        <v>133</v>
      </c>
      <c r="T74" s="50" t="s">
        <v>133</v>
      </c>
      <c r="U74" s="8" t="s">
        <v>3630</v>
      </c>
      <c r="V74" s="50" t="s">
        <v>133</v>
      </c>
    </row>
    <row r="75" spans="1:22" s="9" customFormat="1" x14ac:dyDescent="0.25">
      <c r="A75" s="67"/>
      <c r="B75" s="67"/>
      <c r="C75" s="67" t="s">
        <v>268</v>
      </c>
      <c r="D75" s="8" t="s">
        <v>8</v>
      </c>
      <c r="E75" s="8" t="s">
        <v>3649</v>
      </c>
      <c r="F75" s="5" t="e">
        <f>INDEX(assets!$L$3:$N$25,MATCH('parameters FULL'!#REF!,assets!$M$3:$M$25,0),1)</f>
        <v>#REF!</v>
      </c>
      <c r="G75" s="67" t="s">
        <v>3650</v>
      </c>
      <c r="H75" s="16" t="s">
        <v>3637</v>
      </c>
      <c r="I75" s="34" t="s">
        <v>3669</v>
      </c>
      <c r="J75" s="31" t="e">
        <f>INDEX('CSVs pars nodes and edges'!$A$3:$C$397,MATCH('parameters FULL'!#REF!,'CSVs pars nodes and edges'!$B$3:$B$397,0),1)</f>
        <v>#REF!</v>
      </c>
      <c r="K75" s="65">
        <v>21</v>
      </c>
      <c r="L75" s="8" t="s">
        <v>33</v>
      </c>
      <c r="M75" s="8" t="s">
        <v>2835</v>
      </c>
      <c r="N75" s="5" t="e">
        <f>INDEX('CSVs pars nodes and edges'!$L$3:$M$50,MATCH('parameters FULL'!#REF!,'CSVs pars nodes and edges'!$M$3:$M$50,0),1)</f>
        <v>#REF!</v>
      </c>
      <c r="O75" s="50" t="s">
        <v>133</v>
      </c>
      <c r="P75" s="50" t="s">
        <v>133</v>
      </c>
      <c r="Q75" s="27" t="s">
        <v>3416</v>
      </c>
      <c r="R75" s="51" t="s">
        <v>133</v>
      </c>
      <c r="S75" s="51" t="s">
        <v>133</v>
      </c>
      <c r="T75" s="50" t="s">
        <v>133</v>
      </c>
      <c r="U75" s="8" t="s">
        <v>3630</v>
      </c>
      <c r="V75" s="50" t="s">
        <v>133</v>
      </c>
    </row>
    <row r="76" spans="1:22" s="9" customFormat="1" x14ac:dyDescent="0.25">
      <c r="A76" s="67"/>
      <c r="B76" s="67"/>
      <c r="C76" s="67" t="s">
        <v>268</v>
      </c>
      <c r="D76" s="8" t="s">
        <v>8</v>
      </c>
      <c r="E76" s="8" t="s">
        <v>3649</v>
      </c>
      <c r="F76" s="5" t="e">
        <f>INDEX(assets!$L$3:$N$25,MATCH('parameters FULL'!#REF!,assets!$M$3:$M$25,0),1)</f>
        <v>#REF!</v>
      </c>
      <c r="G76" s="67" t="s">
        <v>3650</v>
      </c>
      <c r="H76" s="16" t="s">
        <v>3639</v>
      </c>
      <c r="I76" s="34" t="s">
        <v>3670</v>
      </c>
      <c r="J76" s="31" t="e">
        <f>INDEX('CSVs pars nodes and edges'!$A$3:$C$397,MATCH('parameters FULL'!#REF!,'CSVs pars nodes and edges'!$B$3:$B$397,0),1)</f>
        <v>#REF!</v>
      </c>
      <c r="K76" s="65">
        <v>5</v>
      </c>
      <c r="L76" s="8" t="s">
        <v>33</v>
      </c>
      <c r="M76" s="8" t="s">
        <v>54</v>
      </c>
      <c r="N76" s="5" t="e">
        <f>INDEX('CSVs pars nodes and edges'!$L$3:$M$50,MATCH('parameters FULL'!#REF!,'CSVs pars nodes and edges'!$M$3:$M$50,0),1)</f>
        <v>#REF!</v>
      </c>
      <c r="O76" s="50" t="s">
        <v>133</v>
      </c>
      <c r="P76" s="50" t="s">
        <v>133</v>
      </c>
      <c r="Q76" s="27" t="s">
        <v>3416</v>
      </c>
      <c r="R76" s="27" t="s">
        <v>3554</v>
      </c>
      <c r="S76" s="51" t="s">
        <v>133</v>
      </c>
      <c r="T76" s="50" t="s">
        <v>133</v>
      </c>
      <c r="U76" s="50" t="s">
        <v>133</v>
      </c>
      <c r="V76" s="50" t="s">
        <v>133</v>
      </c>
    </row>
    <row r="77" spans="1:22" s="9" customFormat="1" x14ac:dyDescent="0.25">
      <c r="A77" s="67"/>
      <c r="B77" s="67"/>
      <c r="C77" s="67" t="s">
        <v>268</v>
      </c>
      <c r="D77" s="8" t="s">
        <v>8</v>
      </c>
      <c r="E77" s="8" t="s">
        <v>3649</v>
      </c>
      <c r="F77" s="5" t="e">
        <f>INDEX(assets!$L$3:$N$25,MATCH('parameters FULL'!#REF!,assets!$M$3:$M$25,0),1)</f>
        <v>#REF!</v>
      </c>
      <c r="G77" s="67" t="s">
        <v>3650</v>
      </c>
      <c r="H77" s="16" t="s">
        <v>3641</v>
      </c>
      <c r="I77" s="34" t="s">
        <v>3671</v>
      </c>
      <c r="J77" s="31" t="e">
        <f>INDEX('CSVs pars nodes and edges'!$A$3:$C$397,MATCH('parameters FULL'!#REF!,'CSVs pars nodes and edges'!$B$3:$B$397,0),1)</f>
        <v>#REF!</v>
      </c>
      <c r="K77" s="65">
        <v>-25</v>
      </c>
      <c r="L77" s="8" t="s">
        <v>33</v>
      </c>
      <c r="M77" s="8" t="s">
        <v>54</v>
      </c>
      <c r="N77" s="5" t="e">
        <f>INDEX('CSVs pars nodes and edges'!$L$3:$M$50,MATCH('parameters FULL'!#REF!,'CSVs pars nodes and edges'!$M$3:$M$50,0),1)</f>
        <v>#REF!</v>
      </c>
      <c r="O77" s="50" t="s">
        <v>133</v>
      </c>
      <c r="P77" s="50" t="s">
        <v>133</v>
      </c>
      <c r="Q77" s="27" t="s">
        <v>3416</v>
      </c>
      <c r="R77" s="27" t="s">
        <v>3554</v>
      </c>
      <c r="S77" s="51" t="s">
        <v>133</v>
      </c>
      <c r="T77" s="50" t="s">
        <v>133</v>
      </c>
      <c r="U77" s="50" t="s">
        <v>133</v>
      </c>
      <c r="V77" s="50" t="s">
        <v>133</v>
      </c>
    </row>
    <row r="78" spans="1:22" s="9" customFormat="1" x14ac:dyDescent="0.25">
      <c r="A78" s="67"/>
      <c r="B78" s="67"/>
      <c r="C78" s="67" t="s">
        <v>268</v>
      </c>
      <c r="D78" s="8" t="s">
        <v>8</v>
      </c>
      <c r="E78" s="8" t="s">
        <v>3649</v>
      </c>
      <c r="F78" s="5" t="e">
        <f>INDEX(assets!$L$3:$N$25,MATCH('parameters FULL'!#REF!,assets!$M$3:$M$25,0),1)</f>
        <v>#REF!</v>
      </c>
      <c r="G78" s="67" t="s">
        <v>3650</v>
      </c>
      <c r="H78" s="16" t="s">
        <v>3643</v>
      </c>
      <c r="I78" s="34" t="s">
        <v>3672</v>
      </c>
      <c r="J78" s="31" t="e">
        <f>INDEX('CSVs pars nodes and edges'!$A$3:$C$397,MATCH('parameters FULL'!#REF!,'CSVs pars nodes and edges'!$B$3:$B$397,0),1)</f>
        <v>#REF!</v>
      </c>
      <c r="K78" s="65">
        <v>0</v>
      </c>
      <c r="L78" s="8" t="s">
        <v>33</v>
      </c>
      <c r="M78" s="8" t="s">
        <v>54</v>
      </c>
      <c r="N78" s="5" t="e">
        <f>INDEX('CSVs pars nodes and edges'!$L$3:$M$50,MATCH('parameters FULL'!#REF!,'CSVs pars nodes and edges'!$M$3:$M$50,0),1)</f>
        <v>#REF!</v>
      </c>
      <c r="O78" s="50" t="s">
        <v>133</v>
      </c>
      <c r="P78" s="50" t="s">
        <v>133</v>
      </c>
      <c r="Q78" s="27" t="s">
        <v>3416</v>
      </c>
      <c r="R78" s="27" t="s">
        <v>3554</v>
      </c>
      <c r="S78" s="51" t="s">
        <v>133</v>
      </c>
      <c r="T78" s="50" t="s">
        <v>133</v>
      </c>
      <c r="U78" s="50" t="s">
        <v>133</v>
      </c>
      <c r="V78" s="50" t="s">
        <v>133</v>
      </c>
    </row>
    <row r="79" spans="1:22" s="9" customFormat="1" x14ac:dyDescent="0.25">
      <c r="A79" s="67"/>
      <c r="B79" s="67"/>
      <c r="C79" s="67" t="s">
        <v>268</v>
      </c>
      <c r="D79" s="8" t="s">
        <v>8</v>
      </c>
      <c r="E79" s="8" t="s">
        <v>3649</v>
      </c>
      <c r="F79" s="5" t="e">
        <f>INDEX(assets!$L$3:$N$25,MATCH('parameters FULL'!#REF!,assets!$M$3:$M$25,0),1)</f>
        <v>#REF!</v>
      </c>
      <c r="G79" s="67" t="s">
        <v>3650</v>
      </c>
      <c r="H79" s="16" t="s">
        <v>3645</v>
      </c>
      <c r="I79" s="34" t="s">
        <v>3673</v>
      </c>
      <c r="J79" s="31" t="e">
        <f>INDEX('CSVs pars nodes and edges'!$A$3:$C$397,MATCH('parameters FULL'!#REF!,'CSVs pars nodes and edges'!$B$3:$B$397,0),1)</f>
        <v>#REF!</v>
      </c>
      <c r="K79" s="65">
        <v>-25</v>
      </c>
      <c r="L79" s="8" t="s">
        <v>33</v>
      </c>
      <c r="M79" s="67" t="s">
        <v>54</v>
      </c>
      <c r="N79" s="5" t="e">
        <f>INDEX('CSVs pars nodes and edges'!$L$3:$M$50,MATCH('parameters FULL'!#REF!,'CSVs pars nodes and edges'!$M$3:$M$50,0),1)</f>
        <v>#REF!</v>
      </c>
      <c r="O79" s="50" t="s">
        <v>133</v>
      </c>
      <c r="P79" s="50" t="s">
        <v>133</v>
      </c>
      <c r="Q79" s="27" t="s">
        <v>3416</v>
      </c>
      <c r="R79" s="27" t="s">
        <v>3554</v>
      </c>
      <c r="S79" s="51" t="s">
        <v>133</v>
      </c>
      <c r="T79" s="50" t="s">
        <v>133</v>
      </c>
      <c r="U79" s="50" t="s">
        <v>133</v>
      </c>
      <c r="V79" s="50" t="s">
        <v>133</v>
      </c>
    </row>
    <row r="80" spans="1:22" s="9" customFormat="1" x14ac:dyDescent="0.25">
      <c r="A80" s="67"/>
      <c r="B80" s="67"/>
      <c r="C80" s="67" t="s">
        <v>268</v>
      </c>
      <c r="D80" s="8" t="s">
        <v>8</v>
      </c>
      <c r="E80" s="8" t="s">
        <v>3649</v>
      </c>
      <c r="F80" s="5" t="e">
        <f>INDEX(assets!$L$3:$N$25,MATCH('parameters FULL'!#REF!,assets!$M$3:$M$25,0),1)</f>
        <v>#REF!</v>
      </c>
      <c r="G80" s="67" t="s">
        <v>3650</v>
      </c>
      <c r="H80" s="16" t="s">
        <v>3158</v>
      </c>
      <c r="I80" s="34" t="s">
        <v>3674</v>
      </c>
      <c r="J80" s="31" t="e">
        <f>INDEX('CSVs pars nodes and edges'!$A$3:$C$397,MATCH('parameters FULL'!#REF!,'CSVs pars nodes and edges'!$B$3:$B$397,0),1)</f>
        <v>#REF!</v>
      </c>
      <c r="K80" s="65" t="s">
        <v>133</v>
      </c>
      <c r="L80" s="8" t="s">
        <v>33</v>
      </c>
      <c r="M80" s="68" t="s">
        <v>133</v>
      </c>
      <c r="N80" s="5" t="e">
        <f>INDEX('CSVs pars nodes and edges'!$L$3:$M$50,MATCH('parameters FULL'!#REF!,'CSVs pars nodes and edges'!$M$3:$M$50,0),1)</f>
        <v>#REF!</v>
      </c>
      <c r="O80" s="50" t="s">
        <v>133</v>
      </c>
      <c r="P80" s="50" t="s">
        <v>133</v>
      </c>
      <c r="Q80" s="51" t="s">
        <v>133</v>
      </c>
      <c r="R80" s="51" t="s">
        <v>133</v>
      </c>
      <c r="S80" s="51" t="s">
        <v>133</v>
      </c>
      <c r="T80" s="50" t="s">
        <v>133</v>
      </c>
      <c r="U80" s="50" t="s">
        <v>133</v>
      </c>
      <c r="V80" s="50" t="s">
        <v>133</v>
      </c>
    </row>
    <row r="81" spans="1:22" s="9" customFormat="1" x14ac:dyDescent="0.25">
      <c r="A81" s="67"/>
      <c r="B81" s="67"/>
      <c r="C81" s="67" t="s">
        <v>268</v>
      </c>
      <c r="D81" s="8" t="s">
        <v>8</v>
      </c>
      <c r="E81" s="8"/>
      <c r="F81" s="5"/>
      <c r="G81" s="67" t="s">
        <v>3650</v>
      </c>
      <c r="H81" s="16" t="s">
        <v>3159</v>
      </c>
      <c r="I81" s="34"/>
      <c r="J81" s="31"/>
      <c r="K81" s="65">
        <v>50</v>
      </c>
      <c r="L81" s="8" t="s">
        <v>33</v>
      </c>
      <c r="M81" s="68" t="s">
        <v>56</v>
      </c>
      <c r="N81" s="5"/>
      <c r="O81" s="50"/>
      <c r="P81" s="50"/>
      <c r="Q81" s="51"/>
      <c r="R81" s="51"/>
      <c r="S81" s="72" t="s">
        <v>3545</v>
      </c>
      <c r="T81" s="50"/>
      <c r="U81" s="50"/>
      <c r="V81" s="50"/>
    </row>
    <row r="82" spans="1:22" s="9" customFormat="1" x14ac:dyDescent="0.25">
      <c r="A82" s="67"/>
      <c r="B82" s="67" t="s">
        <v>268</v>
      </c>
      <c r="C82" s="87" t="s">
        <v>8</v>
      </c>
      <c r="D82" s="82" t="s">
        <v>3601</v>
      </c>
      <c r="E82" s="8" t="s">
        <v>3649</v>
      </c>
      <c r="F82" s="5" t="e">
        <f>INDEX(assets!$L$3:$N$25,MATCH('parameters FULL'!G62,assets!$M$3:$M$25,0),1)</f>
        <v>#N/A</v>
      </c>
      <c r="G82" s="54" t="s">
        <v>3675</v>
      </c>
      <c r="H82" s="62" t="s">
        <v>3161</v>
      </c>
      <c r="I82" s="34" t="s">
        <v>3676</v>
      </c>
      <c r="J82" s="31" t="e">
        <f>INDEX('CSVs pars nodes and edges'!$A$3:$C$397,MATCH('parameters FULL'!H62,'CSVs pars nodes and edges'!$B$3:$B$397,0),1)</f>
        <v>#N/A</v>
      </c>
      <c r="K82" s="65">
        <v>380</v>
      </c>
      <c r="L82" s="54" t="s">
        <v>33</v>
      </c>
      <c r="M82" s="69" t="s">
        <v>133</v>
      </c>
      <c r="N82" s="5" t="e">
        <f>INDEX('CSVs pars nodes and edges'!$L$3:$M$50,MATCH('parameters FULL'!M62,'CSVs pars nodes and edges'!$M$3:$M$50,0),1)</f>
        <v>#N/A</v>
      </c>
      <c r="O82" s="55" t="s">
        <v>133</v>
      </c>
      <c r="P82" s="55" t="s">
        <v>133</v>
      </c>
      <c r="Q82" s="56" t="s">
        <v>133</v>
      </c>
      <c r="R82" s="56" t="s">
        <v>133</v>
      </c>
      <c r="S82" s="57" t="s">
        <v>3545</v>
      </c>
      <c r="T82" s="55" t="s">
        <v>133</v>
      </c>
      <c r="U82" s="55" t="s">
        <v>133</v>
      </c>
      <c r="V82" s="55" t="s">
        <v>133</v>
      </c>
    </row>
    <row r="83" spans="1:22" s="9" customFormat="1" x14ac:dyDescent="0.25">
      <c r="A83" s="67"/>
      <c r="B83" s="67" t="s">
        <v>268</v>
      </c>
      <c r="C83" s="87" t="s">
        <v>8</v>
      </c>
      <c r="D83" s="82" t="s">
        <v>3601</v>
      </c>
      <c r="E83" s="8" t="s">
        <v>3649</v>
      </c>
      <c r="F83" s="5" t="e">
        <f>INDEX(assets!$L$3:$N$25,MATCH('parameters FULL'!G63,assets!$M$3:$M$25,0),1)</f>
        <v>#N/A</v>
      </c>
      <c r="G83" s="54" t="s">
        <v>3675</v>
      </c>
      <c r="H83" s="62" t="s">
        <v>3162</v>
      </c>
      <c r="I83" s="34" t="s">
        <v>3677</v>
      </c>
      <c r="J83" s="31" t="e">
        <f>INDEX('CSVs pars nodes and edges'!$A$3:$C$397,MATCH('parameters FULL'!H63,'CSVs pars nodes and edges'!$B$3:$B$397,0),1)</f>
        <v>#N/A</v>
      </c>
      <c r="K83" s="65">
        <v>488</v>
      </c>
      <c r="L83" s="54" t="s">
        <v>33</v>
      </c>
      <c r="M83" s="69" t="s">
        <v>133</v>
      </c>
      <c r="N83" s="5" t="e">
        <f>INDEX('CSVs pars nodes and edges'!$L$3:$M$50,MATCH('parameters FULL'!M63,'CSVs pars nodes and edges'!$M$3:$M$50,0),1)</f>
        <v>#N/A</v>
      </c>
      <c r="O83" s="55" t="s">
        <v>133</v>
      </c>
      <c r="P83" s="55" t="s">
        <v>133</v>
      </c>
      <c r="Q83" s="56" t="s">
        <v>133</v>
      </c>
      <c r="R83" s="56" t="s">
        <v>133</v>
      </c>
      <c r="S83" s="57" t="s">
        <v>3545</v>
      </c>
      <c r="T83" s="55" t="s">
        <v>133</v>
      </c>
      <c r="U83" s="55" t="s">
        <v>133</v>
      </c>
      <c r="V83" s="55" t="s">
        <v>133</v>
      </c>
    </row>
    <row r="84" spans="1:22" s="9" customFormat="1" x14ac:dyDescent="0.25">
      <c r="A84" s="67"/>
      <c r="B84" s="67" t="s">
        <v>268</v>
      </c>
      <c r="C84" s="87" t="s">
        <v>8</v>
      </c>
      <c r="D84" s="82" t="s">
        <v>3601</v>
      </c>
      <c r="E84" s="8" t="s">
        <v>3649</v>
      </c>
      <c r="F84" s="5" t="e">
        <f>INDEX(assets!$L$3:$N$25,MATCH('parameters FULL'!G64,assets!$M$3:$M$25,0),1)</f>
        <v>#N/A</v>
      </c>
      <c r="G84" s="54" t="s">
        <v>3675</v>
      </c>
      <c r="H84" s="62" t="s">
        <v>3678</v>
      </c>
      <c r="I84" s="34" t="s">
        <v>3679</v>
      </c>
      <c r="J84" s="31" t="e">
        <f>INDEX('CSVs pars nodes and edges'!$A$3:$C$397,MATCH('parameters FULL'!H64,'CSVs pars nodes and edges'!$B$3:$B$397,0),1)</f>
        <v>#N/A</v>
      </c>
      <c r="K84" s="65">
        <v>4.2500000000000003E-2</v>
      </c>
      <c r="L84" s="54" t="s">
        <v>33</v>
      </c>
      <c r="M84" s="69" t="s">
        <v>133</v>
      </c>
      <c r="N84" s="5" t="e">
        <f>INDEX('CSVs pars nodes and edges'!$L$3:$M$50,MATCH('parameters FULL'!M64,'CSVs pars nodes and edges'!$M$3:$M$50,0),1)</f>
        <v>#N/A</v>
      </c>
      <c r="O84" s="55" t="s">
        <v>133</v>
      </c>
      <c r="P84" s="55" t="s">
        <v>133</v>
      </c>
      <c r="Q84" s="56" t="s">
        <v>133</v>
      </c>
      <c r="R84" s="56" t="s">
        <v>133</v>
      </c>
      <c r="S84" s="57" t="s">
        <v>3545</v>
      </c>
      <c r="T84" s="55" t="s">
        <v>133</v>
      </c>
      <c r="U84" s="55" t="s">
        <v>133</v>
      </c>
      <c r="V84" s="55" t="s">
        <v>133</v>
      </c>
    </row>
    <row r="85" spans="1:22" s="9" customFormat="1" x14ac:dyDescent="0.25">
      <c r="A85" s="67"/>
      <c r="B85" s="67" t="s">
        <v>268</v>
      </c>
      <c r="C85" s="87" t="s">
        <v>8</v>
      </c>
      <c r="D85" s="82" t="s">
        <v>3601</v>
      </c>
      <c r="E85" s="8" t="s">
        <v>3649</v>
      </c>
      <c r="F85" s="5" t="e">
        <f>INDEX(assets!$L$3:$N$25,MATCH('parameters FULL'!G65,assets!$M$3:$M$25,0),1)</f>
        <v>#N/A</v>
      </c>
      <c r="G85" s="54" t="s">
        <v>3675</v>
      </c>
      <c r="H85" s="62" t="s">
        <v>3164</v>
      </c>
      <c r="I85" s="34" t="s">
        <v>3680</v>
      </c>
      <c r="J85" s="31" t="e">
        <f>INDEX('CSVs pars nodes and edges'!$A$3:$C$397,MATCH('parameters FULL'!H65,'CSVs pars nodes and edges'!$B$3:$B$397,0),1)</f>
        <v>#N/A</v>
      </c>
      <c r="K85" s="65">
        <v>5.4600000000000003E-2</v>
      </c>
      <c r="L85" s="54" t="s">
        <v>33</v>
      </c>
      <c r="M85" s="69" t="s">
        <v>133</v>
      </c>
      <c r="N85" s="5" t="e">
        <f>INDEX('CSVs pars nodes and edges'!$L$3:$M$50,MATCH('parameters FULL'!M65,'CSVs pars nodes and edges'!$M$3:$M$50,0),1)</f>
        <v>#N/A</v>
      </c>
      <c r="O85" s="55" t="s">
        <v>133</v>
      </c>
      <c r="P85" s="55" t="s">
        <v>133</v>
      </c>
      <c r="Q85" s="56" t="s">
        <v>133</v>
      </c>
      <c r="R85" s="56" t="s">
        <v>133</v>
      </c>
      <c r="S85" s="57" t="s">
        <v>3545</v>
      </c>
      <c r="T85" s="55" t="s">
        <v>133</v>
      </c>
      <c r="U85" s="55" t="s">
        <v>133</v>
      </c>
      <c r="V85" s="55" t="s">
        <v>133</v>
      </c>
    </row>
    <row r="86" spans="1:22" s="9" customFormat="1" x14ac:dyDescent="0.25">
      <c r="A86" s="67"/>
      <c r="B86" s="67" t="s">
        <v>268</v>
      </c>
      <c r="C86" s="87" t="s">
        <v>8</v>
      </c>
      <c r="D86" s="82" t="s">
        <v>3601</v>
      </c>
      <c r="E86" s="8" t="s">
        <v>3649</v>
      </c>
      <c r="F86" s="5" t="e">
        <f>INDEX(assets!$L$3:$N$25,MATCH('parameters FULL'!G67,assets!$M$3:$M$25,0),1)</f>
        <v>#N/A</v>
      </c>
      <c r="G86" s="54" t="s">
        <v>3675</v>
      </c>
      <c r="H86" s="63" t="s">
        <v>3165</v>
      </c>
      <c r="I86" s="34" t="s">
        <v>3681</v>
      </c>
      <c r="J86" s="31" t="e">
        <f>INDEX('CSVs pars nodes and edges'!$A$3:$C$397,MATCH('parameters FULL'!H67,'CSVs pars nodes and edges'!$B$3:$B$397,0),1)</f>
        <v>#N/A</v>
      </c>
      <c r="K86" s="65">
        <v>21</v>
      </c>
      <c r="L86" s="54" t="s">
        <v>33</v>
      </c>
      <c r="M86" s="69" t="s">
        <v>133</v>
      </c>
      <c r="N86" s="5" t="e">
        <f>INDEX('CSVs pars nodes and edges'!$L$3:$M$50,MATCH('parameters FULL'!M67,'CSVs pars nodes and edges'!$M$3:$M$50,0),1)</f>
        <v>#N/A</v>
      </c>
      <c r="O86" s="55" t="s">
        <v>133</v>
      </c>
      <c r="P86" s="55" t="s">
        <v>133</v>
      </c>
      <c r="Q86" s="56" t="s">
        <v>133</v>
      </c>
      <c r="R86" s="56" t="s">
        <v>133</v>
      </c>
      <c r="S86" s="57" t="s">
        <v>3545</v>
      </c>
      <c r="T86" s="55" t="s">
        <v>133</v>
      </c>
      <c r="U86" s="55" t="s">
        <v>133</v>
      </c>
      <c r="V86" s="55" t="s">
        <v>133</v>
      </c>
    </row>
    <row r="87" spans="1:22" s="9" customFormat="1" x14ac:dyDescent="0.25">
      <c r="A87" s="67"/>
      <c r="B87" s="67" t="s">
        <v>268</v>
      </c>
      <c r="C87" s="87" t="s">
        <v>8</v>
      </c>
      <c r="D87" s="82" t="s">
        <v>3601</v>
      </c>
      <c r="E87" s="8"/>
      <c r="F87" s="5"/>
      <c r="G87" s="54" t="s">
        <v>3675</v>
      </c>
      <c r="H87" s="63" t="s">
        <v>3166</v>
      </c>
      <c r="I87" s="34"/>
      <c r="J87" s="31"/>
      <c r="K87" s="65">
        <v>97.1</v>
      </c>
      <c r="L87" s="54"/>
      <c r="M87" s="69" t="s">
        <v>56</v>
      </c>
      <c r="N87" s="5"/>
      <c r="O87" s="55"/>
      <c r="P87" s="55"/>
      <c r="Q87" s="56"/>
      <c r="R87" s="56"/>
      <c r="S87" s="57"/>
      <c r="T87" s="55"/>
      <c r="U87" s="55"/>
      <c r="V87" s="55"/>
    </row>
    <row r="88" spans="1:22" s="9" customFormat="1" x14ac:dyDescent="0.25">
      <c r="A88" s="67"/>
      <c r="B88" s="67" t="s">
        <v>268</v>
      </c>
      <c r="C88" s="87" t="s">
        <v>8</v>
      </c>
      <c r="D88" s="82" t="s">
        <v>3601</v>
      </c>
      <c r="E88" s="8" t="s">
        <v>3600</v>
      </c>
      <c r="F88" s="5" t="e">
        <f>INDEX(assets!$L$3:$N$25,MATCH('parameters FULL'!G31,assets!$M$3:$M$25,0),1)</f>
        <v>#N/A</v>
      </c>
      <c r="G88" s="86" t="s">
        <v>3682</v>
      </c>
      <c r="H88" s="17" t="s">
        <v>3161</v>
      </c>
      <c r="I88" s="34" t="s">
        <v>3683</v>
      </c>
      <c r="J88" s="31" t="e">
        <f>INDEX('CSVs pars nodes and edges'!$A$3:$C$397,MATCH('parameters FULL'!H31,'CSVs pars nodes and edges'!$B$3:$B$397,0),1)</f>
        <v>#N/A</v>
      </c>
      <c r="K88" s="65">
        <v>0</v>
      </c>
      <c r="L88" s="58" t="s">
        <v>33</v>
      </c>
      <c r="M88" s="70" t="s">
        <v>133</v>
      </c>
      <c r="N88" s="5" t="e">
        <f>INDEX('CSVs pars nodes and edges'!$L$3:$M$50,MATCH('parameters FULL'!M31,'CSVs pars nodes and edges'!$M$3:$M$50,0),1)</f>
        <v>#N/A</v>
      </c>
      <c r="O88" s="59" t="s">
        <v>133</v>
      </c>
      <c r="P88" s="59" t="s">
        <v>133</v>
      </c>
      <c r="Q88" s="60" t="s">
        <v>133</v>
      </c>
      <c r="R88" s="60" t="s">
        <v>133</v>
      </c>
      <c r="S88" s="61" t="s">
        <v>3545</v>
      </c>
      <c r="T88" s="59" t="s">
        <v>133</v>
      </c>
      <c r="U88" s="59" t="s">
        <v>133</v>
      </c>
      <c r="V88" s="59" t="s">
        <v>133</v>
      </c>
    </row>
    <row r="89" spans="1:22" s="9" customFormat="1" x14ac:dyDescent="0.25">
      <c r="A89" s="67"/>
      <c r="B89" s="67" t="s">
        <v>268</v>
      </c>
      <c r="C89" s="87" t="s">
        <v>8</v>
      </c>
      <c r="D89" s="82" t="s">
        <v>3601</v>
      </c>
      <c r="E89" s="8" t="s">
        <v>3600</v>
      </c>
      <c r="F89" s="5" t="e">
        <f>INDEX(assets!$L$3:$N$25,MATCH('parameters FULL'!G32,assets!$M$3:$M$25,0),1)</f>
        <v>#N/A</v>
      </c>
      <c r="G89" s="86" t="s">
        <v>3682</v>
      </c>
      <c r="H89" s="17" t="s">
        <v>3162</v>
      </c>
      <c r="I89" s="34" t="s">
        <v>3684</v>
      </c>
      <c r="J89" s="31" t="e">
        <f>INDEX('CSVs pars nodes and edges'!$A$3:$C$397,MATCH('parameters FULL'!H32,'CSVs pars nodes and edges'!$B$3:$B$397,0),1)</f>
        <v>#N/A</v>
      </c>
      <c r="K89" s="65">
        <v>0</v>
      </c>
      <c r="L89" s="58" t="s">
        <v>33</v>
      </c>
      <c r="M89" s="70" t="s">
        <v>133</v>
      </c>
      <c r="N89" s="5" t="e">
        <f>INDEX('CSVs pars nodes and edges'!$L$3:$M$50,MATCH('parameters FULL'!M32,'CSVs pars nodes and edges'!$M$3:$M$50,0),1)</f>
        <v>#N/A</v>
      </c>
      <c r="O89" s="59" t="s">
        <v>133</v>
      </c>
      <c r="P89" s="59" t="s">
        <v>133</v>
      </c>
      <c r="Q89" s="60" t="s">
        <v>133</v>
      </c>
      <c r="R89" s="60" t="s">
        <v>133</v>
      </c>
      <c r="S89" s="61" t="s">
        <v>3545</v>
      </c>
      <c r="T89" s="59" t="s">
        <v>133</v>
      </c>
      <c r="U89" s="59" t="s">
        <v>133</v>
      </c>
      <c r="V89" s="59" t="s">
        <v>133</v>
      </c>
    </row>
    <row r="90" spans="1:22" s="9" customFormat="1" x14ac:dyDescent="0.25">
      <c r="A90" s="67"/>
      <c r="B90" s="67" t="s">
        <v>268</v>
      </c>
      <c r="C90" s="87" t="s">
        <v>8</v>
      </c>
      <c r="D90" s="82" t="s">
        <v>3601</v>
      </c>
      <c r="E90" s="8" t="s">
        <v>3600</v>
      </c>
      <c r="F90" s="5" t="e">
        <f>INDEX(assets!$L$3:$N$25,MATCH('parameters FULL'!G33,assets!$M$3:$M$25,0),1)</f>
        <v>#N/A</v>
      </c>
      <c r="G90" s="86" t="s">
        <v>3682</v>
      </c>
      <c r="H90" s="17" t="s">
        <v>3678</v>
      </c>
      <c r="I90" s="34" t="s">
        <v>3685</v>
      </c>
      <c r="J90" s="31" t="e">
        <f>INDEX('CSVs pars nodes and edges'!$A$3:$C$397,MATCH('parameters FULL'!H33,'CSVs pars nodes and edges'!$B$3:$B$397,0),1)</f>
        <v>#N/A</v>
      </c>
      <c r="K90" s="65">
        <v>0</v>
      </c>
      <c r="L90" s="58" t="s">
        <v>33</v>
      </c>
      <c r="M90" s="70" t="s">
        <v>133</v>
      </c>
      <c r="N90" s="5" t="e">
        <f>INDEX('CSVs pars nodes and edges'!$L$3:$M$50,MATCH('parameters FULL'!M33,'CSVs pars nodes and edges'!$M$3:$M$50,0),1)</f>
        <v>#N/A</v>
      </c>
      <c r="O90" s="59" t="s">
        <v>133</v>
      </c>
      <c r="P90" s="59" t="s">
        <v>133</v>
      </c>
      <c r="Q90" s="60" t="s">
        <v>133</v>
      </c>
      <c r="R90" s="60" t="s">
        <v>133</v>
      </c>
      <c r="S90" s="61" t="s">
        <v>3545</v>
      </c>
      <c r="T90" s="59" t="s">
        <v>133</v>
      </c>
      <c r="U90" s="59" t="s">
        <v>133</v>
      </c>
      <c r="V90" s="59" t="s">
        <v>133</v>
      </c>
    </row>
    <row r="91" spans="1:22" s="9" customFormat="1" x14ac:dyDescent="0.25">
      <c r="A91" s="67"/>
      <c r="B91" s="67" t="s">
        <v>268</v>
      </c>
      <c r="C91" s="87" t="s">
        <v>8</v>
      </c>
      <c r="D91" s="82" t="s">
        <v>3601</v>
      </c>
      <c r="E91" s="8" t="s">
        <v>3600</v>
      </c>
      <c r="F91" s="5" t="e">
        <f>INDEX(assets!$L$3:$N$25,MATCH('parameters FULL'!G34,assets!$M$3:$M$25,0),1)</f>
        <v>#N/A</v>
      </c>
      <c r="G91" s="86" t="s">
        <v>3682</v>
      </c>
      <c r="H91" s="17" t="s">
        <v>3164</v>
      </c>
      <c r="I91" s="34" t="s">
        <v>3686</v>
      </c>
      <c r="J91" s="31" t="e">
        <f>INDEX('CSVs pars nodes and edges'!$A$3:$C$397,MATCH('parameters FULL'!H34,'CSVs pars nodes and edges'!$B$3:$B$397,0),1)</f>
        <v>#N/A</v>
      </c>
      <c r="K91" s="65">
        <v>0</v>
      </c>
      <c r="L91" s="58" t="s">
        <v>33</v>
      </c>
      <c r="M91" s="70" t="s">
        <v>133</v>
      </c>
      <c r="N91" s="5" t="e">
        <f>INDEX('CSVs pars nodes and edges'!$L$3:$M$50,MATCH('parameters FULL'!M34,'CSVs pars nodes and edges'!$M$3:$M$50,0),1)</f>
        <v>#N/A</v>
      </c>
      <c r="O91" s="59" t="s">
        <v>133</v>
      </c>
      <c r="P91" s="59" t="s">
        <v>133</v>
      </c>
      <c r="Q91" s="60" t="s">
        <v>133</v>
      </c>
      <c r="R91" s="60" t="s">
        <v>133</v>
      </c>
      <c r="S91" s="61" t="s">
        <v>3545</v>
      </c>
      <c r="T91" s="59" t="s">
        <v>133</v>
      </c>
      <c r="U91" s="59" t="s">
        <v>133</v>
      </c>
      <c r="V91" s="59" t="s">
        <v>133</v>
      </c>
    </row>
    <row r="92" spans="1:22" s="9" customFormat="1" x14ac:dyDescent="0.25">
      <c r="A92" s="67"/>
      <c r="B92" s="67" t="s">
        <v>268</v>
      </c>
      <c r="C92" s="87" t="s">
        <v>8</v>
      </c>
      <c r="D92" s="82" t="s">
        <v>3601</v>
      </c>
      <c r="E92" s="8" t="s">
        <v>3600</v>
      </c>
      <c r="F92" s="5" t="e">
        <f>INDEX(assets!$L$3:$N$25,MATCH('parameters FULL'!G36,assets!$M$3:$M$25,0),1)</f>
        <v>#N/A</v>
      </c>
      <c r="G92" s="86" t="s">
        <v>3682</v>
      </c>
      <c r="H92" s="16" t="s">
        <v>3165</v>
      </c>
      <c r="I92" s="34" t="s">
        <v>3687</v>
      </c>
      <c r="J92" s="31" t="e">
        <f>INDEX('CSVs pars nodes and edges'!$A$3:$C$397,MATCH('parameters FULL'!H36,'CSVs pars nodes and edges'!$B$3:$B$397,0),1)</f>
        <v>#N/A</v>
      </c>
      <c r="K92" s="65">
        <v>8</v>
      </c>
      <c r="L92" s="58" t="s">
        <v>33</v>
      </c>
      <c r="M92" s="70" t="s">
        <v>133</v>
      </c>
      <c r="N92" s="5" t="e">
        <f>INDEX('CSVs pars nodes and edges'!$L$3:$M$50,MATCH('parameters FULL'!M36,'CSVs pars nodes and edges'!$M$3:$M$50,0),1)</f>
        <v>#N/A</v>
      </c>
      <c r="O92" s="59" t="s">
        <v>133</v>
      </c>
      <c r="P92" s="59" t="s">
        <v>133</v>
      </c>
      <c r="Q92" s="60" t="s">
        <v>133</v>
      </c>
      <c r="R92" s="60" t="s">
        <v>133</v>
      </c>
      <c r="S92" s="61" t="s">
        <v>3545</v>
      </c>
      <c r="T92" s="59" t="s">
        <v>133</v>
      </c>
      <c r="U92" s="59" t="s">
        <v>133</v>
      </c>
      <c r="V92" s="59" t="s">
        <v>133</v>
      </c>
    </row>
    <row r="93" spans="1:22" s="9" customFormat="1" x14ac:dyDescent="0.25">
      <c r="A93" s="67"/>
      <c r="B93" s="67" t="s">
        <v>268</v>
      </c>
      <c r="C93" s="87" t="s">
        <v>8</v>
      </c>
      <c r="D93" s="82" t="s">
        <v>3601</v>
      </c>
      <c r="E93" s="8"/>
      <c r="F93" s="5"/>
      <c r="G93" s="86" t="s">
        <v>3682</v>
      </c>
      <c r="H93" s="63" t="s">
        <v>3166</v>
      </c>
      <c r="I93" s="34"/>
      <c r="J93" s="31"/>
      <c r="K93" s="65">
        <f>K90+K91</f>
        <v>0</v>
      </c>
      <c r="L93" s="58"/>
      <c r="M93" s="70" t="s">
        <v>56</v>
      </c>
      <c r="N93" s="5"/>
      <c r="O93" s="59"/>
      <c r="P93" s="59"/>
      <c r="Q93" s="60"/>
      <c r="R93" s="60"/>
      <c r="S93" s="61"/>
      <c r="T93" s="59"/>
      <c r="U93" s="59"/>
      <c r="V93" s="59"/>
    </row>
    <row r="94" spans="1:22" s="9" customFormat="1" x14ac:dyDescent="0.25">
      <c r="A94" s="67"/>
      <c r="B94" s="67" t="s">
        <v>268</v>
      </c>
      <c r="C94" s="87" t="s">
        <v>8</v>
      </c>
      <c r="D94" s="85" t="s">
        <v>3650</v>
      </c>
      <c r="E94" s="8" t="s">
        <v>3688</v>
      </c>
      <c r="F94" s="5" t="e">
        <f>INDEX(assets!$L$3:$N$25,MATCH('parameters FULL'!#REF!,assets!$M$3:$M$25,0),1)</f>
        <v>#REF!</v>
      </c>
      <c r="G94" s="86" t="s">
        <v>3689</v>
      </c>
      <c r="H94" s="16" t="s">
        <v>3161</v>
      </c>
      <c r="I94" s="34" t="s">
        <v>3690</v>
      </c>
      <c r="J94" s="31" t="e">
        <f>INDEX('CSVs pars nodes and edges'!$A$3:$C$397,MATCH('parameters FULL'!#REF!,'CSVs pars nodes and edges'!$B$3:$B$397,0),1)</f>
        <v>#REF!</v>
      </c>
      <c r="K94" s="65">
        <v>176</v>
      </c>
      <c r="L94" s="58" t="s">
        <v>33</v>
      </c>
      <c r="M94" s="70" t="s">
        <v>133</v>
      </c>
      <c r="N94" s="5" t="e">
        <f>INDEX('CSVs pars nodes and edges'!$L$3:$M$50,MATCH('parameters FULL'!#REF!,'CSVs pars nodes and edges'!$M$3:$M$50,0),1)</f>
        <v>#REF!</v>
      </c>
      <c r="O94" s="59" t="s">
        <v>133</v>
      </c>
      <c r="P94" s="59" t="s">
        <v>133</v>
      </c>
      <c r="Q94" s="60" t="s">
        <v>133</v>
      </c>
      <c r="R94" s="60" t="s">
        <v>133</v>
      </c>
      <c r="S94" s="61" t="s">
        <v>3545</v>
      </c>
      <c r="T94" s="59" t="s">
        <v>133</v>
      </c>
      <c r="U94" s="59" t="s">
        <v>133</v>
      </c>
      <c r="V94" s="59" t="s">
        <v>133</v>
      </c>
    </row>
    <row r="95" spans="1:22" s="9" customFormat="1" x14ac:dyDescent="0.25">
      <c r="A95" s="67"/>
      <c r="B95" s="67" t="s">
        <v>268</v>
      </c>
      <c r="C95" s="87" t="s">
        <v>8</v>
      </c>
      <c r="D95" s="85" t="s">
        <v>3650</v>
      </c>
      <c r="E95" s="8" t="s">
        <v>3688</v>
      </c>
      <c r="F95" s="5" t="e">
        <f>INDEX(assets!$L$3:$N$25,MATCH('parameters FULL'!#REF!,assets!$M$3:$M$25,0),1)</f>
        <v>#REF!</v>
      </c>
      <c r="G95" s="86" t="s">
        <v>3689</v>
      </c>
      <c r="H95" s="16" t="s">
        <v>3162</v>
      </c>
      <c r="I95" s="34" t="s">
        <v>3691</v>
      </c>
      <c r="J95" s="31" t="e">
        <f>INDEX('CSVs pars nodes and edges'!$A$3:$C$397,MATCH('parameters FULL'!#REF!,'CSVs pars nodes and edges'!$B$3:$B$397,0),1)</f>
        <v>#REF!</v>
      </c>
      <c r="K95" s="65">
        <v>177</v>
      </c>
      <c r="L95" s="58" t="s">
        <v>33</v>
      </c>
      <c r="M95" s="70" t="s">
        <v>133</v>
      </c>
      <c r="N95" s="5" t="e">
        <f>INDEX('CSVs pars nodes and edges'!$L$3:$M$50,MATCH('parameters FULL'!#REF!,'CSVs pars nodes and edges'!$M$3:$M$50,0),1)</f>
        <v>#REF!</v>
      </c>
      <c r="O95" s="59" t="s">
        <v>133</v>
      </c>
      <c r="P95" s="59" t="s">
        <v>133</v>
      </c>
      <c r="Q95" s="60" t="s">
        <v>133</v>
      </c>
      <c r="R95" s="60" t="s">
        <v>133</v>
      </c>
      <c r="S95" s="61" t="s">
        <v>3545</v>
      </c>
      <c r="T95" s="59" t="s">
        <v>133</v>
      </c>
      <c r="U95" s="59" t="s">
        <v>133</v>
      </c>
      <c r="V95" s="59" t="s">
        <v>133</v>
      </c>
    </row>
    <row r="96" spans="1:22" s="9" customFormat="1" x14ac:dyDescent="0.25">
      <c r="A96" s="67"/>
      <c r="B96" s="67" t="s">
        <v>268</v>
      </c>
      <c r="C96" s="87" t="s">
        <v>8</v>
      </c>
      <c r="D96" s="85" t="s">
        <v>3650</v>
      </c>
      <c r="E96" s="8" t="s">
        <v>3688</v>
      </c>
      <c r="F96" s="5" t="e">
        <f>INDEX(assets!$L$3:$N$25,MATCH('parameters FULL'!#REF!,assets!$M$3:$M$25,0),1)</f>
        <v>#REF!</v>
      </c>
      <c r="G96" s="86" t="s">
        <v>3689</v>
      </c>
      <c r="H96" s="16" t="s">
        <v>3678</v>
      </c>
      <c r="I96" s="34" t="s">
        <v>3692</v>
      </c>
      <c r="J96" s="31" t="e">
        <f>INDEX('CSVs pars nodes and edges'!$A$3:$C$397,MATCH('parameters FULL'!#REF!,'CSVs pars nodes and edges'!$B$3:$B$397,0),1)</f>
        <v>#REF!</v>
      </c>
      <c r="K96" s="65">
        <v>2.5000000000000001E-2</v>
      </c>
      <c r="L96" s="58" t="s">
        <v>33</v>
      </c>
      <c r="M96" s="70" t="s">
        <v>133</v>
      </c>
      <c r="N96" s="5" t="e">
        <f>INDEX('CSVs pars nodes and edges'!$L$3:$M$50,MATCH('parameters FULL'!#REF!,'CSVs pars nodes and edges'!$M$3:$M$50,0),1)</f>
        <v>#REF!</v>
      </c>
      <c r="O96" s="59" t="s">
        <v>133</v>
      </c>
      <c r="P96" s="59" t="s">
        <v>133</v>
      </c>
      <c r="Q96" s="60" t="s">
        <v>133</v>
      </c>
      <c r="R96" s="60" t="s">
        <v>133</v>
      </c>
      <c r="S96" s="61" t="s">
        <v>3545</v>
      </c>
      <c r="T96" s="59" t="s">
        <v>133</v>
      </c>
      <c r="U96" s="59" t="s">
        <v>133</v>
      </c>
      <c r="V96" s="59" t="s">
        <v>133</v>
      </c>
    </row>
    <row r="97" spans="1:22" s="9" customFormat="1" x14ac:dyDescent="0.25">
      <c r="A97" s="67"/>
      <c r="B97" s="67" t="s">
        <v>268</v>
      </c>
      <c r="C97" s="87" t="s">
        <v>8</v>
      </c>
      <c r="D97" s="85" t="s">
        <v>3650</v>
      </c>
      <c r="E97" s="8" t="s">
        <v>3688</v>
      </c>
      <c r="F97" s="5" t="e">
        <f>INDEX(assets!$L$3:$N$25,MATCH('parameters FULL'!#REF!,assets!$M$3:$M$25,0),1)</f>
        <v>#REF!</v>
      </c>
      <c r="G97" s="86" t="s">
        <v>3689</v>
      </c>
      <c r="H97" s="16" t="s">
        <v>3164</v>
      </c>
      <c r="I97" s="34" t="s">
        <v>3693</v>
      </c>
      <c r="J97" s="31" t="e">
        <f>INDEX('CSVs pars nodes and edges'!$A$3:$C$397,MATCH('parameters FULL'!#REF!,'CSVs pars nodes and edges'!$B$3:$B$397,0),1)</f>
        <v>#REF!</v>
      </c>
      <c r="K97" s="65">
        <v>2.52E-2</v>
      </c>
      <c r="L97" s="58" t="s">
        <v>33</v>
      </c>
      <c r="M97" s="70" t="s">
        <v>133</v>
      </c>
      <c r="N97" s="5" t="e">
        <f>INDEX('CSVs pars nodes and edges'!$L$3:$M$50,MATCH('parameters FULL'!#REF!,'CSVs pars nodes and edges'!$M$3:$M$50,0),1)</f>
        <v>#REF!</v>
      </c>
      <c r="O97" s="59" t="s">
        <v>133</v>
      </c>
      <c r="P97" s="59" t="s">
        <v>133</v>
      </c>
      <c r="Q97" s="60" t="s">
        <v>133</v>
      </c>
      <c r="R97" s="60" t="s">
        <v>133</v>
      </c>
      <c r="S97" s="61" t="s">
        <v>3545</v>
      </c>
      <c r="T97" s="59" t="s">
        <v>133</v>
      </c>
      <c r="U97" s="59" t="s">
        <v>133</v>
      </c>
      <c r="V97" s="59" t="s">
        <v>133</v>
      </c>
    </row>
    <row r="98" spans="1:22" s="9" customFormat="1" x14ac:dyDescent="0.25">
      <c r="A98" s="67"/>
      <c r="B98" s="67" t="s">
        <v>268</v>
      </c>
      <c r="C98" s="87" t="s">
        <v>8</v>
      </c>
      <c r="D98" s="85" t="s">
        <v>3650</v>
      </c>
      <c r="E98" s="8" t="s">
        <v>3688</v>
      </c>
      <c r="F98" s="5" t="e">
        <f>INDEX(assets!$L$3:$N$25,MATCH('parameters FULL'!#REF!,assets!$M$3:$M$25,0),1)</f>
        <v>#REF!</v>
      </c>
      <c r="G98" s="86" t="s">
        <v>3689</v>
      </c>
      <c r="H98" s="16" t="s">
        <v>3165</v>
      </c>
      <c r="I98" s="34" t="s">
        <v>3694</v>
      </c>
      <c r="J98" s="31" t="e">
        <f>INDEX('CSVs pars nodes and edges'!$A$3:$C$397,MATCH('parameters FULL'!#REF!,'CSVs pars nodes and edges'!$B$3:$B$397,0),1)</f>
        <v>#REF!</v>
      </c>
      <c r="K98" s="65">
        <v>8</v>
      </c>
      <c r="L98" s="58" t="s">
        <v>33</v>
      </c>
      <c r="M98" s="70" t="s">
        <v>133</v>
      </c>
      <c r="N98" s="5" t="e">
        <f>INDEX('CSVs pars nodes and edges'!$L$3:$M$50,MATCH('parameters FULL'!#REF!,'CSVs pars nodes and edges'!$M$3:$M$50,0),1)</f>
        <v>#REF!</v>
      </c>
      <c r="O98" s="59" t="s">
        <v>133</v>
      </c>
      <c r="P98" s="59" t="s">
        <v>133</v>
      </c>
      <c r="Q98" s="60" t="s">
        <v>133</v>
      </c>
      <c r="R98" s="60" t="s">
        <v>133</v>
      </c>
      <c r="S98" s="61" t="s">
        <v>3545</v>
      </c>
      <c r="T98" s="59" t="s">
        <v>133</v>
      </c>
      <c r="U98" s="59" t="s">
        <v>133</v>
      </c>
      <c r="V98" s="59" t="s">
        <v>133</v>
      </c>
    </row>
    <row r="99" spans="1:22" s="9" customFormat="1" x14ac:dyDescent="0.25">
      <c r="A99" s="67"/>
      <c r="B99" s="67" t="s">
        <v>3695</v>
      </c>
      <c r="C99" s="87" t="s">
        <v>8</v>
      </c>
      <c r="D99" s="85" t="s">
        <v>3650</v>
      </c>
      <c r="E99" s="8"/>
      <c r="F99" s="5"/>
      <c r="G99" s="86" t="s">
        <v>3689</v>
      </c>
      <c r="H99" s="63" t="s">
        <v>3166</v>
      </c>
      <c r="I99" s="34"/>
      <c r="J99" s="31"/>
      <c r="K99" s="65">
        <f>(K96+K97)*100</f>
        <v>5.0200000000000005</v>
      </c>
      <c r="L99" s="58"/>
      <c r="M99" s="70" t="s">
        <v>56</v>
      </c>
      <c r="N99" s="5"/>
      <c r="O99" s="59"/>
      <c r="P99" s="59"/>
      <c r="Q99" s="60"/>
      <c r="R99" s="60"/>
      <c r="S99" s="61"/>
      <c r="T99" s="59"/>
      <c r="U99" s="59"/>
      <c r="V99" s="59"/>
    </row>
    <row r="100" spans="1:22" s="9" customFormat="1" x14ac:dyDescent="0.25">
      <c r="A100" s="9" t="s">
        <v>3650</v>
      </c>
      <c r="B100" s="83" t="s">
        <v>3696</v>
      </c>
      <c r="C100" s="9" t="s">
        <v>3697</v>
      </c>
      <c r="D100" s="71" t="s">
        <v>3698</v>
      </c>
      <c r="E100" s="52" t="s">
        <v>3699</v>
      </c>
      <c r="F100" s="5" t="e">
        <f>INDEX(assets!$L$3:$N$25,MATCH('parameters FULL'!G100,assets!$M$3:$M$25,0),1)</f>
        <v>#N/A</v>
      </c>
      <c r="H100" s="18" t="s">
        <v>3167</v>
      </c>
      <c r="I100" s="18" t="s">
        <v>3700</v>
      </c>
      <c r="J100" s="31" t="e">
        <f>INDEX('CSVs pars nodes and edges'!$A$3:$C$397,MATCH('parameters FULL'!H100,'CSVs pars nodes and edges'!$B$3:$B$397,0),1)</f>
        <v>#N/A</v>
      </c>
      <c r="K100" s="65">
        <v>29.97</v>
      </c>
      <c r="L100" s="9" t="s">
        <v>33</v>
      </c>
      <c r="M100" s="71" t="s">
        <v>2470</v>
      </c>
      <c r="N100" s="5" t="str">
        <f>INDEX('CSVs pars nodes and edges'!$L$3:$M$50,MATCH('parameters FULL'!M100,'CSVs pars nodes and edges'!$M$3:$M$50,0),1)</f>
        <v>3f390e2a-c218-4b82-b17f-6be9e77f9b5c</v>
      </c>
      <c r="O100" s="9" t="s">
        <v>34</v>
      </c>
      <c r="P100" s="53" t="s">
        <v>133</v>
      </c>
      <c r="Q100" s="9" t="s">
        <v>3701</v>
      </c>
      <c r="R100" s="53" t="s">
        <v>133</v>
      </c>
      <c r="S100" s="53" t="s">
        <v>133</v>
      </c>
      <c r="T100" s="9" t="s">
        <v>2612</v>
      </c>
      <c r="U100" s="53" t="s">
        <v>133</v>
      </c>
      <c r="V100" s="53" t="s">
        <v>133</v>
      </c>
    </row>
    <row r="101" spans="1:22" s="9" customFormat="1" x14ac:dyDescent="0.25">
      <c r="A101" s="9" t="s">
        <v>3650</v>
      </c>
      <c r="B101" s="83" t="s">
        <v>3696</v>
      </c>
      <c r="C101" s="9" t="s">
        <v>3697</v>
      </c>
      <c r="D101" s="71" t="s">
        <v>3698</v>
      </c>
      <c r="E101" s="52" t="s">
        <v>3699</v>
      </c>
      <c r="F101" s="5" t="e">
        <f>INDEX(assets!$L$3:$N$25,MATCH('parameters FULL'!G101,assets!$M$3:$M$25,0),1)</f>
        <v>#N/A</v>
      </c>
      <c r="H101" s="18" t="s">
        <v>3168</v>
      </c>
      <c r="I101" s="18" t="s">
        <v>3702</v>
      </c>
      <c r="J101" s="31" t="e">
        <f>INDEX('CSVs pars nodes and edges'!$A$3:$C$397,MATCH('parameters FULL'!H101,'CSVs pars nodes and edges'!$B$3:$B$397,0),1)</f>
        <v>#N/A</v>
      </c>
      <c r="K101" s="65">
        <v>50.04</v>
      </c>
      <c r="L101" s="9" t="s">
        <v>33</v>
      </c>
      <c r="M101" s="71" t="s">
        <v>2470</v>
      </c>
      <c r="N101" s="5" t="str">
        <f>INDEX('CSVs pars nodes and edges'!$L$3:$M$50,MATCH('parameters FULL'!M101,'CSVs pars nodes and edges'!$M$3:$M$50,0),1)</f>
        <v>3f390e2a-c218-4b82-b17f-6be9e77f9b5c</v>
      </c>
      <c r="O101" s="9" t="s">
        <v>34</v>
      </c>
      <c r="P101" s="53" t="s">
        <v>133</v>
      </c>
      <c r="Q101" s="9" t="s">
        <v>3701</v>
      </c>
      <c r="R101" s="53" t="s">
        <v>133</v>
      </c>
      <c r="S101" s="53" t="s">
        <v>133</v>
      </c>
      <c r="T101" s="53" t="s">
        <v>133</v>
      </c>
      <c r="U101" s="53" t="s">
        <v>133</v>
      </c>
      <c r="V101" s="53" t="s">
        <v>133</v>
      </c>
    </row>
    <row r="102" spans="1:22" s="9" customFormat="1" x14ac:dyDescent="0.25">
      <c r="A102" s="9" t="s">
        <v>3650</v>
      </c>
      <c r="B102" s="83" t="s">
        <v>3696</v>
      </c>
      <c r="C102" s="9" t="s">
        <v>3697</v>
      </c>
      <c r="D102" s="71" t="s">
        <v>3698</v>
      </c>
      <c r="E102" s="52" t="s">
        <v>3699</v>
      </c>
      <c r="F102" s="5" t="e">
        <f>INDEX(assets!$L$3:$N$25,MATCH('parameters FULL'!G102,assets!$M$3:$M$25,0),1)</f>
        <v>#N/A</v>
      </c>
      <c r="H102" s="18" t="s">
        <v>3169</v>
      </c>
      <c r="I102" s="18" t="s">
        <v>3703</v>
      </c>
      <c r="J102" s="31" t="e">
        <f>INDEX('CSVs pars nodes and edges'!$A$3:$C$397,MATCH('parameters FULL'!H102,'CSVs pars nodes and edges'!$B$3:$B$397,0),1)</f>
        <v>#N/A</v>
      </c>
      <c r="K102" s="65">
        <v>4.0599999999999996</v>
      </c>
      <c r="L102" s="9" t="s">
        <v>33</v>
      </c>
      <c r="M102" s="9" t="s">
        <v>2470</v>
      </c>
      <c r="N102" s="5" t="str">
        <f>INDEX('CSVs pars nodes and edges'!$L$3:$M$50,MATCH('parameters FULL'!M102,'CSVs pars nodes and edges'!$M$3:$M$50,0),1)</f>
        <v>3f390e2a-c218-4b82-b17f-6be9e77f9b5c</v>
      </c>
      <c r="O102" s="9" t="s">
        <v>34</v>
      </c>
      <c r="P102" s="53" t="s">
        <v>133</v>
      </c>
      <c r="Q102" s="9" t="s">
        <v>3701</v>
      </c>
      <c r="R102" s="53" t="s">
        <v>133</v>
      </c>
      <c r="S102" s="53" t="s">
        <v>133</v>
      </c>
      <c r="T102" s="9" t="s">
        <v>2612</v>
      </c>
      <c r="U102" s="53" t="s">
        <v>133</v>
      </c>
      <c r="V102" s="53" t="s">
        <v>133</v>
      </c>
    </row>
    <row r="103" spans="1:22" s="9" customFormat="1" x14ac:dyDescent="0.25">
      <c r="A103" s="9" t="s">
        <v>3650</v>
      </c>
      <c r="B103" s="83" t="s">
        <v>3696</v>
      </c>
      <c r="C103" s="9" t="s">
        <v>3697</v>
      </c>
      <c r="D103" s="71" t="s">
        <v>3698</v>
      </c>
      <c r="E103" s="52" t="s">
        <v>3699</v>
      </c>
      <c r="F103" s="5" t="e">
        <f>INDEX(assets!$L$3:$N$25,MATCH('parameters FULL'!G103,assets!$M$3:$M$25,0),1)</f>
        <v>#N/A</v>
      </c>
      <c r="H103" s="18" t="s">
        <v>3170</v>
      </c>
      <c r="I103" s="18" t="s">
        <v>3704</v>
      </c>
      <c r="J103" s="31" t="e">
        <f>INDEX('CSVs pars nodes and edges'!$A$3:$C$397,MATCH('parameters FULL'!H103,'CSVs pars nodes and edges'!$B$3:$B$397,0),1)</f>
        <v>#N/A</v>
      </c>
      <c r="K103" s="65">
        <v>3.05</v>
      </c>
      <c r="L103" s="9" t="s">
        <v>33</v>
      </c>
      <c r="M103" s="9" t="s">
        <v>2470</v>
      </c>
      <c r="N103" s="5" t="str">
        <f>INDEX('CSVs pars nodes and edges'!$L$3:$M$50,MATCH('parameters FULL'!M103,'CSVs pars nodes and edges'!$M$3:$M$50,0),1)</f>
        <v>3f390e2a-c218-4b82-b17f-6be9e77f9b5c</v>
      </c>
      <c r="O103" s="9" t="s">
        <v>34</v>
      </c>
      <c r="P103" s="53" t="s">
        <v>133</v>
      </c>
      <c r="Q103" s="9" t="s">
        <v>3701</v>
      </c>
      <c r="R103" s="53" t="s">
        <v>133</v>
      </c>
      <c r="S103" s="53" t="s">
        <v>133</v>
      </c>
      <c r="T103" s="53" t="s">
        <v>133</v>
      </c>
      <c r="U103" s="53" t="s">
        <v>133</v>
      </c>
      <c r="V103" s="53" t="s">
        <v>133</v>
      </c>
    </row>
    <row r="104" spans="1:22" s="9" customFormat="1" x14ac:dyDescent="0.25">
      <c r="A104" s="9" t="s">
        <v>3650</v>
      </c>
      <c r="B104" s="83" t="s">
        <v>3696</v>
      </c>
      <c r="C104" s="9" t="s">
        <v>3697</v>
      </c>
      <c r="D104" s="71" t="s">
        <v>3698</v>
      </c>
      <c r="E104" s="52" t="s">
        <v>3699</v>
      </c>
      <c r="F104" s="5" t="e">
        <f>INDEX(assets!$L$3:$N$25,MATCH('parameters FULL'!G104,assets!$M$3:$M$25,0),1)</f>
        <v>#N/A</v>
      </c>
      <c r="H104" s="76" t="s">
        <v>3705</v>
      </c>
      <c r="I104" s="18" t="s">
        <v>3706</v>
      </c>
      <c r="J104" s="31" t="e">
        <f>INDEX('CSVs pars nodes and edges'!$A$3:$C$397,MATCH('parameters FULL'!H104,'CSVs pars nodes and edges'!$B$3:$B$397,0),1)</f>
        <v>#N/A</v>
      </c>
      <c r="K104" s="65">
        <v>390.97</v>
      </c>
      <c r="L104" s="9" t="s">
        <v>33</v>
      </c>
      <c r="M104" s="9" t="s">
        <v>3707</v>
      </c>
      <c r="N104" s="5" t="e">
        <f>INDEX('CSVs pars nodes and edges'!$L$3:$M$50,MATCH('parameters FULL'!M104,'CSVs pars nodes and edges'!$M$3:$M$50,0),1)</f>
        <v>#N/A</v>
      </c>
      <c r="O104" s="9" t="s">
        <v>34</v>
      </c>
      <c r="P104" s="53" t="s">
        <v>133</v>
      </c>
      <c r="Q104" s="9" t="s">
        <v>3701</v>
      </c>
      <c r="R104" s="53" t="s">
        <v>133</v>
      </c>
      <c r="S104" s="53" t="s">
        <v>133</v>
      </c>
      <c r="T104" s="9" t="s">
        <v>3708</v>
      </c>
      <c r="U104" s="53" t="s">
        <v>133</v>
      </c>
      <c r="V104" s="53" t="s">
        <v>133</v>
      </c>
    </row>
    <row r="105" spans="1:22" s="9" customFormat="1" x14ac:dyDescent="0.25">
      <c r="A105" s="9" t="s">
        <v>3650</v>
      </c>
      <c r="B105" s="83" t="s">
        <v>3696</v>
      </c>
      <c r="C105" s="9" t="s">
        <v>3697</v>
      </c>
      <c r="D105" s="71" t="s">
        <v>3698</v>
      </c>
      <c r="E105" s="52" t="s">
        <v>3699</v>
      </c>
      <c r="F105" s="5" t="e">
        <f>INDEX(assets!$L$3:$N$25,MATCH('parameters FULL'!G105,assets!$M$3:$M$25,0),1)</f>
        <v>#N/A</v>
      </c>
      <c r="H105" s="18" t="s">
        <v>3709</v>
      </c>
      <c r="I105" s="18" t="s">
        <v>3710</v>
      </c>
      <c r="J105" s="31" t="e">
        <f>INDEX('CSVs pars nodes and edges'!$A$3:$C$397,MATCH('parameters FULL'!H105,'CSVs pars nodes and edges'!$B$3:$B$397,0),1)</f>
        <v>#N/A</v>
      </c>
      <c r="K105" s="65">
        <v>335.48</v>
      </c>
      <c r="L105" s="9" t="s">
        <v>33</v>
      </c>
      <c r="M105" s="9" t="s">
        <v>3707</v>
      </c>
      <c r="N105" s="5" t="e">
        <f>INDEX('CSVs pars nodes and edges'!$L$3:$M$50,MATCH('parameters FULL'!M105,'CSVs pars nodes and edges'!$M$3:$M$50,0),1)</f>
        <v>#N/A</v>
      </c>
      <c r="O105" s="9" t="s">
        <v>34</v>
      </c>
      <c r="P105" s="53" t="s">
        <v>133</v>
      </c>
      <c r="Q105" s="9" t="s">
        <v>3701</v>
      </c>
      <c r="R105" s="53" t="s">
        <v>133</v>
      </c>
      <c r="S105" s="53" t="s">
        <v>133</v>
      </c>
      <c r="T105" s="9" t="s">
        <v>2635</v>
      </c>
      <c r="U105" s="53" t="s">
        <v>133</v>
      </c>
      <c r="V105" s="53" t="s">
        <v>133</v>
      </c>
    </row>
    <row r="106" spans="1:22" s="9" customFormat="1" x14ac:dyDescent="0.25">
      <c r="A106" s="9" t="s">
        <v>3650</v>
      </c>
      <c r="B106" s="83" t="s">
        <v>3696</v>
      </c>
      <c r="C106" s="9" t="s">
        <v>3711</v>
      </c>
      <c r="D106" s="71" t="s">
        <v>3712</v>
      </c>
      <c r="E106" s="52"/>
      <c r="F106" s="5"/>
      <c r="H106" s="76" t="s">
        <v>3705</v>
      </c>
      <c r="I106" s="18"/>
      <c r="J106" s="31"/>
      <c r="K106" s="65">
        <v>10.3</v>
      </c>
      <c r="L106" s="9" t="s">
        <v>33</v>
      </c>
      <c r="M106" s="9" t="s">
        <v>3713</v>
      </c>
      <c r="N106" s="5"/>
      <c r="P106" s="53"/>
      <c r="R106" s="53"/>
      <c r="S106" s="73" t="s">
        <v>3545</v>
      </c>
      <c r="U106" s="53"/>
      <c r="V106" s="53"/>
    </row>
    <row r="107" spans="1:22" s="9" customFormat="1" x14ac:dyDescent="0.25">
      <c r="A107" s="9" t="s">
        <v>3650</v>
      </c>
      <c r="B107" s="83" t="s">
        <v>3696</v>
      </c>
      <c r="C107" s="9" t="s">
        <v>3697</v>
      </c>
      <c r="D107" s="71" t="s">
        <v>3698</v>
      </c>
      <c r="E107" s="52" t="s">
        <v>3699</v>
      </c>
      <c r="F107" s="5" t="e">
        <f>INDEX(assets!$L$3:$N$25,MATCH('parameters FULL'!G107,assets!$M$3:$M$25,0),1)</f>
        <v>#N/A</v>
      </c>
      <c r="H107" s="18" t="s">
        <v>3714</v>
      </c>
      <c r="I107" s="18" t="s">
        <v>3715</v>
      </c>
      <c r="J107" s="31" t="e">
        <f>INDEX('CSVs pars nodes and edges'!$A$3:$C$397,MATCH('parameters FULL'!H107,'CSVs pars nodes and edges'!$B$3:$B$397,0),1)</f>
        <v>#N/A</v>
      </c>
      <c r="K107" s="65">
        <v>141518.68</v>
      </c>
      <c r="L107" s="9" t="s">
        <v>33</v>
      </c>
      <c r="M107" s="9" t="s">
        <v>2842</v>
      </c>
      <c r="N107" s="5" t="e">
        <f>INDEX('CSVs pars nodes and edges'!$L$3:$M$50,MATCH('parameters FULL'!M107,'CSVs pars nodes and edges'!$M$3:$M$50,0),1)</f>
        <v>#N/A</v>
      </c>
      <c r="O107" s="9" t="s">
        <v>34</v>
      </c>
      <c r="P107" s="53" t="s">
        <v>133</v>
      </c>
      <c r="Q107" s="9" t="s">
        <v>3701</v>
      </c>
      <c r="R107" s="53" t="s">
        <v>133</v>
      </c>
      <c r="S107" s="53" t="s">
        <v>133</v>
      </c>
      <c r="T107" s="9" t="s">
        <v>2647</v>
      </c>
      <c r="U107" s="53" t="s">
        <v>133</v>
      </c>
      <c r="V107" s="53" t="s">
        <v>133</v>
      </c>
    </row>
    <row r="108" spans="1:22" s="9" customFormat="1" x14ac:dyDescent="0.25">
      <c r="A108" s="9" t="s">
        <v>3650</v>
      </c>
      <c r="B108" s="83" t="s">
        <v>3696</v>
      </c>
      <c r="C108" s="9" t="s">
        <v>3697</v>
      </c>
      <c r="D108" s="71" t="s">
        <v>3698</v>
      </c>
      <c r="E108" s="52" t="s">
        <v>3699</v>
      </c>
      <c r="F108" s="5" t="e">
        <f>INDEX(assets!$L$3:$N$25,MATCH('parameters FULL'!G108,assets!$M$3:$M$25,0),1)</f>
        <v>#N/A</v>
      </c>
      <c r="H108" s="18" t="s">
        <v>3716</v>
      </c>
      <c r="I108" s="18" t="s">
        <v>3717</v>
      </c>
      <c r="J108" s="31" t="e">
        <f>INDEX('CSVs pars nodes and edges'!$A$3:$C$397,MATCH('parameters FULL'!H108,'CSVs pars nodes and edges'!$B$3:$B$397,0),1)</f>
        <v>#N/A</v>
      </c>
      <c r="K108" s="65">
        <v>33548.25</v>
      </c>
      <c r="L108" s="9" t="s">
        <v>33</v>
      </c>
      <c r="M108" s="9" t="s">
        <v>2842</v>
      </c>
      <c r="N108" s="5" t="e">
        <f>INDEX('CSVs pars nodes and edges'!$L$3:$M$50,MATCH('parameters FULL'!M108,'CSVs pars nodes and edges'!$M$3:$M$50,0),1)</f>
        <v>#N/A</v>
      </c>
      <c r="O108" s="9" t="s">
        <v>34</v>
      </c>
      <c r="P108" s="53" t="s">
        <v>133</v>
      </c>
      <c r="Q108" s="9" t="s">
        <v>3701</v>
      </c>
      <c r="R108" s="53" t="s">
        <v>133</v>
      </c>
      <c r="S108" s="53" t="s">
        <v>133</v>
      </c>
      <c r="T108" s="9" t="s">
        <v>2647</v>
      </c>
      <c r="U108" s="53" t="s">
        <v>133</v>
      </c>
      <c r="V108" s="53" t="s">
        <v>133</v>
      </c>
    </row>
    <row r="109" spans="1:22" s="9" customFormat="1" x14ac:dyDescent="0.25">
      <c r="A109" s="9" t="s">
        <v>3650</v>
      </c>
      <c r="B109" s="83" t="s">
        <v>3696</v>
      </c>
      <c r="C109" s="9" t="s">
        <v>3697</v>
      </c>
      <c r="D109" s="71" t="s">
        <v>3698</v>
      </c>
      <c r="E109" s="52" t="s">
        <v>3699</v>
      </c>
      <c r="F109" s="5" t="e">
        <f>INDEX(assets!$L$3:$N$25,MATCH('parameters FULL'!G109,assets!$M$3:$M$25,0),1)</f>
        <v>#N/A</v>
      </c>
      <c r="H109" s="18" t="s">
        <v>3718</v>
      </c>
      <c r="I109" s="18" t="s">
        <v>3719</v>
      </c>
      <c r="J109" s="31" t="e">
        <f>INDEX('CSVs pars nodes and edges'!$A$3:$C$397,MATCH('parameters FULL'!H109,'CSVs pars nodes and edges'!$B$3:$B$397,0),1)</f>
        <v>#N/A</v>
      </c>
      <c r="K109" s="65">
        <v>2347.5500000000002</v>
      </c>
      <c r="L109" s="9" t="s">
        <v>33</v>
      </c>
      <c r="M109" s="9" t="s">
        <v>2842</v>
      </c>
      <c r="N109" s="5" t="e">
        <f>INDEX('CSVs pars nodes and edges'!$L$3:$M$50,MATCH('parameters FULL'!M109,'CSVs pars nodes and edges'!$M$3:$M$50,0),1)</f>
        <v>#N/A</v>
      </c>
      <c r="O109" s="9" t="s">
        <v>34</v>
      </c>
      <c r="P109" s="53" t="s">
        <v>133</v>
      </c>
      <c r="Q109" s="9" t="s">
        <v>3701</v>
      </c>
      <c r="R109" s="53" t="s">
        <v>133</v>
      </c>
      <c r="S109" s="53" t="s">
        <v>133</v>
      </c>
      <c r="T109" s="9" t="s">
        <v>2647</v>
      </c>
      <c r="U109" s="53" t="s">
        <v>133</v>
      </c>
      <c r="V109" s="53" t="s">
        <v>133</v>
      </c>
    </row>
    <row r="110" spans="1:22" s="9" customFormat="1" x14ac:dyDescent="0.25">
      <c r="A110" s="9" t="s">
        <v>3650</v>
      </c>
      <c r="B110" s="83" t="s">
        <v>3696</v>
      </c>
      <c r="C110" s="9" t="s">
        <v>3697</v>
      </c>
      <c r="D110" s="71" t="s">
        <v>3698</v>
      </c>
      <c r="E110" s="52" t="s">
        <v>3699</v>
      </c>
      <c r="F110" s="5" t="e">
        <f>INDEX(assets!$L$3:$N$25,MATCH('parameters FULL'!G110,assets!$M$3:$M$25,0),1)</f>
        <v>#N/A</v>
      </c>
      <c r="H110" s="18" t="s">
        <v>3720</v>
      </c>
      <c r="I110" s="18" t="s">
        <v>3721</v>
      </c>
      <c r="J110" s="31" t="e">
        <f>INDEX('CSVs pars nodes and edges'!$A$3:$C$397,MATCH('parameters FULL'!H110,'CSVs pars nodes and edges'!$B$3:$B$397,0),1)</f>
        <v>#N/A</v>
      </c>
      <c r="K110" s="65">
        <v>9.91</v>
      </c>
      <c r="L110" s="9" t="s">
        <v>33</v>
      </c>
      <c r="M110" s="9" t="s">
        <v>2470</v>
      </c>
      <c r="N110" s="5" t="str">
        <f>INDEX('CSVs pars nodes and edges'!$L$3:$M$50,MATCH('parameters FULL'!M110,'CSVs pars nodes and edges'!$M$3:$M$50,0),1)</f>
        <v>3f390e2a-c218-4b82-b17f-6be9e77f9b5c</v>
      </c>
      <c r="O110" s="9" t="s">
        <v>34</v>
      </c>
      <c r="P110" s="53" t="s">
        <v>133</v>
      </c>
      <c r="Q110" s="9" t="s">
        <v>3701</v>
      </c>
      <c r="R110" s="53" t="s">
        <v>133</v>
      </c>
      <c r="S110" s="53" t="s">
        <v>133</v>
      </c>
      <c r="T110" s="53" t="s">
        <v>133</v>
      </c>
      <c r="U110" s="53" t="s">
        <v>133</v>
      </c>
      <c r="V110" s="53" t="s">
        <v>133</v>
      </c>
    </row>
    <row r="111" spans="1:22" s="9" customFormat="1" x14ac:dyDescent="0.25">
      <c r="A111" s="9" t="s">
        <v>3650</v>
      </c>
      <c r="B111" s="83" t="s">
        <v>3696</v>
      </c>
      <c r="C111" s="9" t="s">
        <v>3697</v>
      </c>
      <c r="D111" s="71" t="s">
        <v>3698</v>
      </c>
      <c r="E111" s="52" t="s">
        <v>3699</v>
      </c>
      <c r="F111" s="5" t="e">
        <f>INDEX(assets!$L$3:$N$25,MATCH('parameters FULL'!G111,assets!$M$3:$M$25,0),1)</f>
        <v>#N/A</v>
      </c>
      <c r="H111" s="18" t="s">
        <v>3722</v>
      </c>
      <c r="I111" s="18" t="s">
        <v>3723</v>
      </c>
      <c r="J111" s="31" t="e">
        <f>INDEX('CSVs pars nodes and edges'!$A$3:$C$397,MATCH('parameters FULL'!H111,'CSVs pars nodes and edges'!$B$3:$B$397,0),1)</f>
        <v>#N/A</v>
      </c>
      <c r="K111" s="65">
        <v>24.99</v>
      </c>
      <c r="L111" s="9" t="s">
        <v>33</v>
      </c>
      <c r="M111" s="9" t="s">
        <v>2470</v>
      </c>
      <c r="N111" s="5" t="str">
        <f>INDEX('CSVs pars nodes and edges'!$L$3:$M$50,MATCH('parameters FULL'!M111,'CSVs pars nodes and edges'!$M$3:$M$50,0),1)</f>
        <v>3f390e2a-c218-4b82-b17f-6be9e77f9b5c</v>
      </c>
      <c r="O111" s="9" t="s">
        <v>34</v>
      </c>
      <c r="P111" s="53" t="s">
        <v>133</v>
      </c>
      <c r="Q111" s="9" t="s">
        <v>3701</v>
      </c>
      <c r="R111" s="53" t="s">
        <v>133</v>
      </c>
      <c r="S111" s="53" t="s">
        <v>133</v>
      </c>
      <c r="T111" s="9" t="s">
        <v>2647</v>
      </c>
      <c r="U111" s="53" t="s">
        <v>133</v>
      </c>
      <c r="V111" s="53" t="s">
        <v>133</v>
      </c>
    </row>
    <row r="112" spans="1:22" s="9" customFormat="1" x14ac:dyDescent="0.25">
      <c r="A112" s="9" t="s">
        <v>3650</v>
      </c>
      <c r="B112" s="83" t="s">
        <v>3696</v>
      </c>
      <c r="C112" s="9" t="s">
        <v>3697</v>
      </c>
      <c r="D112" s="71" t="s">
        <v>3698</v>
      </c>
      <c r="E112" s="52" t="s">
        <v>3699</v>
      </c>
      <c r="F112" s="5" t="e">
        <f>INDEX(assets!$L$3:$N$25,MATCH('parameters FULL'!G112,assets!$M$3:$M$25,0),1)</f>
        <v>#N/A</v>
      </c>
      <c r="H112" s="18" t="s">
        <v>3178</v>
      </c>
      <c r="I112" s="18" t="s">
        <v>3724</v>
      </c>
      <c r="J112" s="31" t="e">
        <f>INDEX('CSVs pars nodes and edges'!$A$3:$C$397,MATCH('parameters FULL'!H112,'CSVs pars nodes and edges'!$B$3:$B$397,0),1)</f>
        <v>#N/A</v>
      </c>
      <c r="K112" s="65">
        <v>1638.71</v>
      </c>
      <c r="L112" s="9" t="s">
        <v>33</v>
      </c>
      <c r="M112" s="9" t="s">
        <v>3725</v>
      </c>
      <c r="N112" s="5" t="e">
        <f>INDEX('CSVs pars nodes and edges'!$L$3:$M$50,MATCH('parameters FULL'!M112,'CSVs pars nodes and edges'!$M$3:$M$50,0),1)</f>
        <v>#N/A</v>
      </c>
      <c r="O112" s="9" t="s">
        <v>34</v>
      </c>
      <c r="P112" s="53" t="s">
        <v>133</v>
      </c>
      <c r="Q112" s="9" t="s">
        <v>3701</v>
      </c>
      <c r="R112" s="53" t="s">
        <v>133</v>
      </c>
      <c r="S112" s="53" t="s">
        <v>133</v>
      </c>
      <c r="T112" s="53" t="s">
        <v>133</v>
      </c>
      <c r="U112" s="53" t="s">
        <v>133</v>
      </c>
      <c r="V112" s="53" t="s">
        <v>133</v>
      </c>
    </row>
    <row r="113" spans="1:22" s="9" customFormat="1" x14ac:dyDescent="0.25">
      <c r="A113" s="9" t="s">
        <v>3650</v>
      </c>
      <c r="B113" s="83" t="s">
        <v>3696</v>
      </c>
      <c r="C113" s="9" t="s">
        <v>3697</v>
      </c>
      <c r="D113" s="71" t="s">
        <v>3698</v>
      </c>
      <c r="E113" s="52" t="s">
        <v>3699</v>
      </c>
      <c r="F113" s="5" t="e">
        <f>INDEX(assets!$L$3:$N$25,MATCH('parameters FULL'!G113,assets!$M$3:$M$25,0),1)</f>
        <v>#N/A</v>
      </c>
      <c r="H113" s="18" t="s">
        <v>3179</v>
      </c>
      <c r="I113" s="18" t="s">
        <v>3726</v>
      </c>
      <c r="J113" s="31" t="e">
        <f>INDEX('CSVs pars nodes and edges'!$A$3:$C$397,MATCH('parameters FULL'!H113,'CSVs pars nodes and edges'!$B$3:$B$397,0),1)</f>
        <v>#N/A</v>
      </c>
      <c r="K113" s="65">
        <v>3277.41</v>
      </c>
      <c r="L113" s="9" t="s">
        <v>33</v>
      </c>
      <c r="M113" s="9" t="s">
        <v>3725</v>
      </c>
      <c r="N113" s="5" t="e">
        <f>INDEX('CSVs pars nodes and edges'!$L$3:$M$50,MATCH('parameters FULL'!M113,'CSVs pars nodes and edges'!$M$3:$M$50,0),1)</f>
        <v>#N/A</v>
      </c>
      <c r="O113" s="9" t="s">
        <v>34</v>
      </c>
      <c r="P113" s="53" t="s">
        <v>133</v>
      </c>
      <c r="Q113" s="9" t="s">
        <v>3701</v>
      </c>
      <c r="R113" s="53" t="s">
        <v>133</v>
      </c>
      <c r="S113" s="53" t="s">
        <v>133</v>
      </c>
      <c r="T113" s="53" t="s">
        <v>133</v>
      </c>
      <c r="U113" s="53" t="s">
        <v>133</v>
      </c>
      <c r="V113" s="53" t="s">
        <v>133</v>
      </c>
    </row>
    <row r="114" spans="1:22" s="9" customFormat="1" x14ac:dyDescent="0.25">
      <c r="A114" s="9" t="s">
        <v>3650</v>
      </c>
      <c r="B114" s="83" t="s">
        <v>3696</v>
      </c>
      <c r="C114" s="9" t="s">
        <v>3697</v>
      </c>
      <c r="D114" s="71" t="s">
        <v>3698</v>
      </c>
      <c r="E114" s="52" t="s">
        <v>3699</v>
      </c>
      <c r="F114" s="5" t="e">
        <f>INDEX(assets!$L$3:$N$25,MATCH('parameters FULL'!G114,assets!$M$3:$M$25,0),1)</f>
        <v>#N/A</v>
      </c>
      <c r="H114" s="18" t="s">
        <v>3180</v>
      </c>
      <c r="I114" s="18" t="s">
        <v>3727</v>
      </c>
      <c r="J114" s="31" t="e">
        <f>INDEX('CSVs pars nodes and edges'!$A$3:$C$397,MATCH('parameters FULL'!H114,'CSVs pars nodes and edges'!$B$3:$B$397,0),1)</f>
        <v>#N/A</v>
      </c>
      <c r="K114" s="65">
        <v>3113.54</v>
      </c>
      <c r="L114" s="9" t="s">
        <v>33</v>
      </c>
      <c r="M114" s="9" t="s">
        <v>3725</v>
      </c>
      <c r="N114" s="5" t="e">
        <f>INDEX('CSVs pars nodes and edges'!$L$3:$M$50,MATCH('parameters FULL'!M114,'CSVs pars nodes and edges'!$M$3:$M$50,0),1)</f>
        <v>#N/A</v>
      </c>
      <c r="O114" s="9" t="s">
        <v>34</v>
      </c>
      <c r="P114" s="53" t="s">
        <v>133</v>
      </c>
      <c r="Q114" s="9" t="s">
        <v>3701</v>
      </c>
      <c r="R114" s="53" t="s">
        <v>133</v>
      </c>
      <c r="S114" s="53" t="s">
        <v>133</v>
      </c>
      <c r="T114" s="53" t="s">
        <v>133</v>
      </c>
      <c r="U114" s="53" t="s">
        <v>133</v>
      </c>
      <c r="V114" s="53" t="s">
        <v>133</v>
      </c>
    </row>
    <row r="115" spans="1:22" s="9" customFormat="1" x14ac:dyDescent="0.25">
      <c r="A115" s="9" t="s">
        <v>3650</v>
      </c>
      <c r="B115" s="83" t="s">
        <v>3696</v>
      </c>
      <c r="C115" s="9" t="s">
        <v>3697</v>
      </c>
      <c r="D115" s="71" t="s">
        <v>3698</v>
      </c>
      <c r="E115" s="52" t="s">
        <v>3699</v>
      </c>
      <c r="F115" s="5" t="e">
        <f>INDEX(assets!$L$3:$N$25,MATCH('parameters FULL'!G115,assets!$M$3:$M$25,0),1)</f>
        <v>#N/A</v>
      </c>
      <c r="H115" s="18" t="s">
        <v>3181</v>
      </c>
      <c r="I115" s="18" t="s">
        <v>3728</v>
      </c>
      <c r="J115" s="31" t="e">
        <f>INDEX('CSVs pars nodes and edges'!$A$3:$C$397,MATCH('parameters FULL'!H115,'CSVs pars nodes and edges'!$B$3:$B$397,0),1)</f>
        <v>#N/A</v>
      </c>
      <c r="K115" s="65">
        <v>3769.02</v>
      </c>
      <c r="L115" s="9" t="s">
        <v>33</v>
      </c>
      <c r="M115" s="9" t="s">
        <v>3725</v>
      </c>
      <c r="N115" s="5" t="e">
        <f>INDEX('CSVs pars nodes and edges'!$L$3:$M$50,MATCH('parameters FULL'!M115,'CSVs pars nodes and edges'!$M$3:$M$50,0),1)</f>
        <v>#N/A</v>
      </c>
      <c r="O115" s="9" t="s">
        <v>34</v>
      </c>
      <c r="P115" s="53" t="s">
        <v>133</v>
      </c>
      <c r="Q115" s="9" t="s">
        <v>3701</v>
      </c>
      <c r="R115" s="53" t="s">
        <v>133</v>
      </c>
      <c r="S115" s="53" t="s">
        <v>133</v>
      </c>
      <c r="T115" s="53" t="s">
        <v>133</v>
      </c>
      <c r="U115" s="53" t="s">
        <v>133</v>
      </c>
      <c r="V115" s="53" t="s">
        <v>133</v>
      </c>
    </row>
    <row r="116" spans="1:22" s="9" customFormat="1" x14ac:dyDescent="0.25">
      <c r="A116" s="9" t="s">
        <v>3650</v>
      </c>
      <c r="B116" s="83" t="s">
        <v>3696</v>
      </c>
      <c r="C116" s="9" t="s">
        <v>3697</v>
      </c>
      <c r="D116" s="71" t="s">
        <v>3698</v>
      </c>
      <c r="E116" s="52" t="s">
        <v>3699</v>
      </c>
      <c r="F116" s="5" t="e">
        <f>INDEX(assets!$L$3:$N$25,MATCH('parameters FULL'!G116,assets!$M$3:$M$25,0),1)</f>
        <v>#N/A</v>
      </c>
      <c r="H116" s="18" t="s">
        <v>3729</v>
      </c>
      <c r="I116" s="18" t="s">
        <v>3730</v>
      </c>
      <c r="J116" s="31" t="e">
        <f>INDEX('CSVs pars nodes and edges'!$A$3:$C$397,MATCH('parameters FULL'!H116,'CSVs pars nodes and edges'!$B$3:$B$397,0),1)</f>
        <v>#N/A</v>
      </c>
      <c r="K116" s="65">
        <v>701.04</v>
      </c>
      <c r="L116" s="9" t="s">
        <v>33</v>
      </c>
      <c r="M116" s="9" t="s">
        <v>2470</v>
      </c>
      <c r="N116" s="5" t="str">
        <f>INDEX('CSVs pars nodes and edges'!$L$3:$M$50,MATCH('parameters FULL'!M116,'CSVs pars nodes and edges'!$M$3:$M$50,0),1)</f>
        <v>3f390e2a-c218-4b82-b17f-6be9e77f9b5c</v>
      </c>
      <c r="O116" s="9" t="s">
        <v>34</v>
      </c>
      <c r="P116" s="53" t="s">
        <v>133</v>
      </c>
      <c r="Q116" s="9" t="s">
        <v>3701</v>
      </c>
      <c r="R116" s="53" t="s">
        <v>133</v>
      </c>
      <c r="S116" s="53" t="s">
        <v>133</v>
      </c>
      <c r="T116" s="53" t="s">
        <v>133</v>
      </c>
      <c r="U116" s="53" t="s">
        <v>133</v>
      </c>
      <c r="V116" s="53" t="s">
        <v>133</v>
      </c>
    </row>
    <row r="117" spans="1:22" s="9" customFormat="1" x14ac:dyDescent="0.25">
      <c r="A117" s="9" t="s">
        <v>3650</v>
      </c>
      <c r="B117" s="83" t="s">
        <v>3696</v>
      </c>
      <c r="C117" s="9" t="s">
        <v>3697</v>
      </c>
      <c r="D117" s="71" t="s">
        <v>3698</v>
      </c>
      <c r="E117" s="52" t="s">
        <v>3699</v>
      </c>
      <c r="F117" s="5" t="e">
        <f>INDEX(assets!$L$3:$N$25,MATCH('parameters FULL'!G117,assets!$M$3:$M$25,0),1)</f>
        <v>#N/A</v>
      </c>
      <c r="H117" s="18" t="s">
        <v>3731</v>
      </c>
      <c r="I117" s="18" t="s">
        <v>3732</v>
      </c>
      <c r="J117" s="31" t="e">
        <f>INDEX('CSVs pars nodes and edges'!$A$3:$C$397,MATCH('parameters FULL'!H117,'CSVs pars nodes and edges'!$B$3:$B$397,0),1)</f>
        <v>#N/A</v>
      </c>
      <c r="K117" s="65">
        <v>624.84</v>
      </c>
      <c r="L117" s="9" t="s">
        <v>33</v>
      </c>
      <c r="M117" s="9" t="s">
        <v>2470</v>
      </c>
      <c r="N117" s="5" t="str">
        <f>INDEX('CSVs pars nodes and edges'!$L$3:$M$50,MATCH('parameters FULL'!M117,'CSVs pars nodes and edges'!$M$3:$M$50,0),1)</f>
        <v>3f390e2a-c218-4b82-b17f-6be9e77f9b5c</v>
      </c>
      <c r="O117" s="9" t="s">
        <v>34</v>
      </c>
      <c r="P117" s="53" t="s">
        <v>133</v>
      </c>
      <c r="Q117" s="9" t="s">
        <v>3701</v>
      </c>
      <c r="R117" s="53" t="s">
        <v>133</v>
      </c>
      <c r="S117" s="53" t="s">
        <v>133</v>
      </c>
      <c r="T117" s="53" t="s">
        <v>133</v>
      </c>
      <c r="U117" s="53" t="s">
        <v>133</v>
      </c>
      <c r="V117" s="53" t="s">
        <v>133</v>
      </c>
    </row>
    <row r="118" spans="1:22" s="9" customFormat="1" x14ac:dyDescent="0.25">
      <c r="A118" s="9" t="s">
        <v>3650</v>
      </c>
      <c r="B118" s="83" t="s">
        <v>3696</v>
      </c>
      <c r="C118" s="9" t="s">
        <v>3697</v>
      </c>
      <c r="D118" s="71" t="s">
        <v>3698</v>
      </c>
      <c r="E118" s="52" t="s">
        <v>3699</v>
      </c>
      <c r="F118" s="5" t="e">
        <f>INDEX(assets!$L$3:$N$25,MATCH('parameters FULL'!G118,assets!$M$3:$M$25,0),1)</f>
        <v>#N/A</v>
      </c>
      <c r="H118" s="18" t="s">
        <v>3733</v>
      </c>
      <c r="I118" s="18" t="s">
        <v>3734</v>
      </c>
      <c r="J118" s="31" t="e">
        <f>INDEX('CSVs pars nodes and edges'!$A$3:$C$397,MATCH('parameters FULL'!H118,'CSVs pars nodes and edges'!$B$3:$B$397,0),1)</f>
        <v>#N/A</v>
      </c>
      <c r="K118" s="65">
        <v>490.22</v>
      </c>
      <c r="L118" s="9" t="s">
        <v>33</v>
      </c>
      <c r="M118" s="9" t="s">
        <v>2470</v>
      </c>
      <c r="N118" s="5" t="str">
        <f>INDEX('CSVs pars nodes and edges'!$L$3:$M$50,MATCH('parameters FULL'!M118,'CSVs pars nodes and edges'!$M$3:$M$50,0),1)</f>
        <v>3f390e2a-c218-4b82-b17f-6be9e77f9b5c</v>
      </c>
      <c r="O118" s="9" t="s">
        <v>34</v>
      </c>
      <c r="P118" s="53" t="s">
        <v>133</v>
      </c>
      <c r="Q118" s="9" t="s">
        <v>3701</v>
      </c>
      <c r="R118" s="53" t="s">
        <v>133</v>
      </c>
      <c r="S118" s="53" t="s">
        <v>133</v>
      </c>
      <c r="T118" s="53" t="s">
        <v>133</v>
      </c>
      <c r="U118" s="53" t="s">
        <v>133</v>
      </c>
      <c r="V118" s="53" t="s">
        <v>133</v>
      </c>
    </row>
    <row r="119" spans="1:22" s="9" customFormat="1" x14ac:dyDescent="0.25">
      <c r="A119" s="9" t="s">
        <v>3650</v>
      </c>
      <c r="B119" s="83" t="s">
        <v>3696</v>
      </c>
      <c r="C119" s="9" t="s">
        <v>3697</v>
      </c>
      <c r="D119" s="71" t="s">
        <v>3698</v>
      </c>
      <c r="E119" s="52" t="s">
        <v>3699</v>
      </c>
      <c r="F119" s="5" t="e">
        <f>INDEX(assets!$L$3:$N$25,MATCH('parameters FULL'!G119,assets!$M$3:$M$25,0),1)</f>
        <v>#N/A</v>
      </c>
      <c r="H119" s="18" t="s">
        <v>3735</v>
      </c>
      <c r="I119" s="18" t="s">
        <v>3736</v>
      </c>
      <c r="J119" s="31" t="e">
        <f>INDEX('CSVs pars nodes and edges'!$A$3:$C$397,MATCH('parameters FULL'!H119,'CSVs pars nodes and edges'!$B$3:$B$397,0),1)</f>
        <v>#N/A</v>
      </c>
      <c r="K119" s="65">
        <v>690.88</v>
      </c>
      <c r="L119" s="9" t="s">
        <v>33</v>
      </c>
      <c r="M119" s="9" t="s">
        <v>2470</v>
      </c>
      <c r="N119" s="5" t="str">
        <f>INDEX('CSVs pars nodes and edges'!$L$3:$M$50,MATCH('parameters FULL'!M119,'CSVs pars nodes and edges'!$M$3:$M$50,0),1)</f>
        <v>3f390e2a-c218-4b82-b17f-6be9e77f9b5c</v>
      </c>
      <c r="O119" s="9" t="s">
        <v>34</v>
      </c>
      <c r="P119" s="53" t="s">
        <v>133</v>
      </c>
      <c r="Q119" s="9" t="s">
        <v>3701</v>
      </c>
      <c r="R119" s="53" t="s">
        <v>133</v>
      </c>
      <c r="S119" s="53" t="s">
        <v>133</v>
      </c>
      <c r="T119" s="53" t="s">
        <v>133</v>
      </c>
      <c r="U119" s="53" t="s">
        <v>133</v>
      </c>
      <c r="V119" s="53" t="s">
        <v>133</v>
      </c>
    </row>
    <row r="120" spans="1:22" s="9" customFormat="1" x14ac:dyDescent="0.25">
      <c r="A120" s="9" t="s">
        <v>3650</v>
      </c>
      <c r="B120" s="83" t="s">
        <v>3696</v>
      </c>
      <c r="C120" s="9" t="s">
        <v>3697</v>
      </c>
      <c r="D120" s="71" t="s">
        <v>3698</v>
      </c>
      <c r="E120" s="52" t="s">
        <v>3699</v>
      </c>
      <c r="F120" s="5" t="e">
        <f>INDEX(assets!$L$3:$N$25,MATCH('parameters FULL'!G120,assets!$M$3:$M$25,0),1)</f>
        <v>#N/A</v>
      </c>
      <c r="H120" s="18" t="s">
        <v>3186</v>
      </c>
      <c r="I120" s="18" t="s">
        <v>3737</v>
      </c>
      <c r="J120" s="31" t="e">
        <f>INDEX('CSVs pars nodes and edges'!$A$3:$C$397,MATCH('parameters FULL'!H120,'CSVs pars nodes and edges'!$B$3:$B$397,0),1)</f>
        <v>#N/A</v>
      </c>
      <c r="K120" s="65">
        <v>10.01</v>
      </c>
      <c r="L120" s="9" t="s">
        <v>33</v>
      </c>
      <c r="M120" s="9" t="s">
        <v>2470</v>
      </c>
      <c r="N120" s="5" t="str">
        <f>INDEX('CSVs pars nodes and edges'!$L$3:$M$50,MATCH('parameters FULL'!M120,'CSVs pars nodes and edges'!$M$3:$M$50,0),1)</f>
        <v>3f390e2a-c218-4b82-b17f-6be9e77f9b5c</v>
      </c>
      <c r="O120" s="9" t="s">
        <v>34</v>
      </c>
      <c r="P120" s="53" t="s">
        <v>133</v>
      </c>
      <c r="Q120" s="9" t="s">
        <v>3701</v>
      </c>
      <c r="R120" s="53" t="s">
        <v>133</v>
      </c>
      <c r="S120" s="53" t="s">
        <v>133</v>
      </c>
      <c r="T120" s="53" t="s">
        <v>133</v>
      </c>
      <c r="U120" s="53" t="s">
        <v>133</v>
      </c>
      <c r="V120" s="53" t="s">
        <v>133</v>
      </c>
    </row>
    <row r="121" spans="1:22" s="9" customFormat="1" x14ac:dyDescent="0.25">
      <c r="A121" s="9" t="s">
        <v>3650</v>
      </c>
      <c r="B121" s="83" t="s">
        <v>3696</v>
      </c>
      <c r="C121" s="9" t="s">
        <v>3697</v>
      </c>
      <c r="D121" s="71" t="s">
        <v>3698</v>
      </c>
      <c r="E121" s="52" t="s">
        <v>3699</v>
      </c>
      <c r="F121" s="5" t="e">
        <f>INDEX(assets!$L$3:$N$25,MATCH('parameters FULL'!G121,assets!$M$3:$M$25,0),1)</f>
        <v>#N/A</v>
      </c>
      <c r="H121" s="18" t="s">
        <v>3187</v>
      </c>
      <c r="I121" s="18" t="s">
        <v>3738</v>
      </c>
      <c r="J121" s="31" t="e">
        <f>INDEX('CSVs pars nodes and edges'!$A$3:$C$397,MATCH('parameters FULL'!H121,'CSVs pars nodes and edges'!$B$3:$B$397,0),1)</f>
        <v>#N/A</v>
      </c>
      <c r="K121" s="65">
        <v>18215861.969999999</v>
      </c>
      <c r="L121" s="9" t="s">
        <v>33</v>
      </c>
      <c r="M121" s="9" t="s">
        <v>2846</v>
      </c>
      <c r="N121" s="5" t="e">
        <f>INDEX('CSVs pars nodes and edges'!$L$3:$M$50,MATCH('parameters FULL'!M121,'CSVs pars nodes and edges'!$M$3:$M$50,0),1)</f>
        <v>#N/A</v>
      </c>
      <c r="O121" s="9" t="s">
        <v>34</v>
      </c>
      <c r="P121" s="53" t="s">
        <v>133</v>
      </c>
      <c r="Q121" s="9" t="s">
        <v>3701</v>
      </c>
      <c r="R121" s="53" t="s">
        <v>133</v>
      </c>
      <c r="S121" s="53" t="s">
        <v>133</v>
      </c>
      <c r="T121" s="9" t="s">
        <v>2647</v>
      </c>
      <c r="U121" s="53" t="s">
        <v>133</v>
      </c>
      <c r="V121" s="53" t="s">
        <v>133</v>
      </c>
    </row>
    <row r="122" spans="1:22" s="9" customFormat="1" x14ac:dyDescent="0.25">
      <c r="A122" s="9" t="s">
        <v>3650</v>
      </c>
      <c r="B122" s="83" t="s">
        <v>3696</v>
      </c>
      <c r="C122" s="9" t="s">
        <v>3697</v>
      </c>
      <c r="D122" s="71" t="s">
        <v>3698</v>
      </c>
      <c r="E122" s="52" t="s">
        <v>3699</v>
      </c>
      <c r="F122" s="5" t="e">
        <f>INDEX(assets!$L$3:$N$25,MATCH('parameters FULL'!G122,assets!$M$3:$M$25,0),1)</f>
        <v>#N/A</v>
      </c>
      <c r="H122" s="18" t="s">
        <v>3739</v>
      </c>
      <c r="I122" s="18" t="s">
        <v>3740</v>
      </c>
      <c r="J122" s="31" t="e">
        <f>INDEX('CSVs pars nodes and edges'!$A$3:$C$397,MATCH('parameters FULL'!H122,'CSVs pars nodes and edges'!$B$3:$B$397,0),1)</f>
        <v>#N/A</v>
      </c>
      <c r="K122" s="65">
        <v>0.9</v>
      </c>
      <c r="L122" s="9" t="s">
        <v>33</v>
      </c>
      <c r="M122" s="53" t="s">
        <v>133</v>
      </c>
      <c r="N122" s="5" t="e">
        <f>INDEX('CSVs pars nodes and edges'!$L$3:$M$50,MATCH('parameters FULL'!M122,'CSVs pars nodes and edges'!$M$3:$M$50,0),1)</f>
        <v>#N/A</v>
      </c>
      <c r="O122" s="9" t="s">
        <v>104</v>
      </c>
      <c r="P122" s="9" t="s">
        <v>2554</v>
      </c>
      <c r="Q122" s="9" t="s">
        <v>3701</v>
      </c>
      <c r="R122" s="53" t="s">
        <v>133</v>
      </c>
      <c r="S122" s="53" t="s">
        <v>133</v>
      </c>
      <c r="T122" s="53" t="s">
        <v>133</v>
      </c>
      <c r="U122" s="53" t="s">
        <v>133</v>
      </c>
      <c r="V122" s="53" t="s">
        <v>133</v>
      </c>
    </row>
    <row r="123" spans="1:22" s="9" customFormat="1" x14ac:dyDescent="0.25">
      <c r="A123" s="9" t="s">
        <v>3650</v>
      </c>
      <c r="B123" s="83" t="s">
        <v>3696</v>
      </c>
      <c r="C123" s="9" t="s">
        <v>3697</v>
      </c>
      <c r="D123" s="71" t="s">
        <v>3698</v>
      </c>
      <c r="E123" s="52" t="s">
        <v>3699</v>
      </c>
      <c r="F123" s="5" t="e">
        <f>INDEX(assets!$L$3:$N$25,MATCH('parameters FULL'!G123,assets!$M$3:$M$25,0),1)</f>
        <v>#N/A</v>
      </c>
      <c r="H123" s="18" t="s">
        <v>3741</v>
      </c>
      <c r="I123" s="18" t="s">
        <v>3742</v>
      </c>
      <c r="J123" s="31" t="e">
        <f>INDEX('CSVs pars nodes and edges'!$A$3:$C$397,MATCH('parameters FULL'!H123,'CSVs pars nodes and edges'!$B$3:$B$397,0),1)</f>
        <v>#N/A</v>
      </c>
      <c r="K123" s="65">
        <v>0.85</v>
      </c>
      <c r="L123" s="9" t="s">
        <v>33</v>
      </c>
      <c r="M123" s="53" t="s">
        <v>133</v>
      </c>
      <c r="N123" s="5" t="e">
        <f>INDEX('CSVs pars nodes and edges'!$L$3:$M$50,MATCH('parameters FULL'!M123,'CSVs pars nodes and edges'!$M$3:$M$50,0),1)</f>
        <v>#N/A</v>
      </c>
      <c r="O123" s="9" t="s">
        <v>104</v>
      </c>
      <c r="P123" s="9" t="s">
        <v>2554</v>
      </c>
      <c r="Q123" s="9" t="s">
        <v>3701</v>
      </c>
      <c r="R123" s="53" t="s">
        <v>133</v>
      </c>
      <c r="S123" s="53" t="s">
        <v>133</v>
      </c>
      <c r="T123" s="53" t="s">
        <v>133</v>
      </c>
      <c r="U123" s="53" t="s">
        <v>133</v>
      </c>
      <c r="V123" s="53" t="s">
        <v>133</v>
      </c>
    </row>
    <row r="124" spans="1:22" s="9" customFormat="1" x14ac:dyDescent="0.25">
      <c r="A124" s="9" t="s">
        <v>3650</v>
      </c>
      <c r="B124" s="83" t="s">
        <v>3696</v>
      </c>
      <c r="C124" s="9" t="s">
        <v>3697</v>
      </c>
      <c r="D124" s="71" t="s">
        <v>3698</v>
      </c>
      <c r="E124" s="52" t="s">
        <v>3699</v>
      </c>
      <c r="F124" s="5" t="e">
        <f>INDEX(assets!$L$3:$N$25,MATCH('parameters FULL'!G124,assets!$M$3:$M$25,0),1)</f>
        <v>#N/A</v>
      </c>
      <c r="H124" s="18" t="s">
        <v>3743</v>
      </c>
      <c r="I124" s="18" t="s">
        <v>3744</v>
      </c>
      <c r="J124" s="31" t="e">
        <f>INDEX('CSVs pars nodes and edges'!$A$3:$C$397,MATCH('parameters FULL'!H124,'CSVs pars nodes and edges'!$B$3:$B$397,0),1)</f>
        <v>#N/A</v>
      </c>
      <c r="K124" s="65">
        <v>0.9</v>
      </c>
      <c r="L124" s="9" t="s">
        <v>33</v>
      </c>
      <c r="M124" s="53" t="s">
        <v>133</v>
      </c>
      <c r="N124" s="5" t="e">
        <f>INDEX('CSVs pars nodes and edges'!$L$3:$M$50,MATCH('parameters FULL'!M124,'CSVs pars nodes and edges'!$M$3:$M$50,0),1)</f>
        <v>#N/A</v>
      </c>
      <c r="O124" s="9" t="s">
        <v>104</v>
      </c>
      <c r="P124" s="9" t="s">
        <v>2554</v>
      </c>
      <c r="Q124" s="9" t="s">
        <v>3701</v>
      </c>
      <c r="R124" s="53" t="s">
        <v>133</v>
      </c>
      <c r="S124" s="53" t="s">
        <v>133</v>
      </c>
      <c r="T124" s="53" t="s">
        <v>133</v>
      </c>
      <c r="U124" s="53" t="s">
        <v>133</v>
      </c>
      <c r="V124" s="53" t="s">
        <v>133</v>
      </c>
    </row>
    <row r="125" spans="1:22" s="9" customFormat="1" x14ac:dyDescent="0.25">
      <c r="A125" s="9" t="s">
        <v>3650</v>
      </c>
      <c r="B125" s="83" t="s">
        <v>3696</v>
      </c>
      <c r="C125" s="9" t="s">
        <v>3697</v>
      </c>
      <c r="D125" s="71" t="s">
        <v>3698</v>
      </c>
      <c r="E125" s="52" t="s">
        <v>3699</v>
      </c>
      <c r="F125" s="5" t="e">
        <f>INDEX(assets!$L$3:$N$25,MATCH('parameters FULL'!G125,assets!$M$3:$M$25,0),1)</f>
        <v>#N/A</v>
      </c>
      <c r="H125" s="18" t="s">
        <v>3745</v>
      </c>
      <c r="I125" s="18" t="s">
        <v>3746</v>
      </c>
      <c r="J125" s="31" t="e">
        <f>INDEX('CSVs pars nodes and edges'!$A$3:$C$397,MATCH('parameters FULL'!H125,'CSVs pars nodes and edges'!$B$3:$B$397,0),1)</f>
        <v>#N/A</v>
      </c>
      <c r="K125" s="65">
        <v>0.9</v>
      </c>
      <c r="L125" s="9" t="s">
        <v>33</v>
      </c>
      <c r="M125" s="53" t="s">
        <v>133</v>
      </c>
      <c r="N125" s="5" t="e">
        <f>INDEX('CSVs pars nodes and edges'!$L$3:$M$50,MATCH('parameters FULL'!M125,'CSVs pars nodes and edges'!$M$3:$M$50,0),1)</f>
        <v>#N/A</v>
      </c>
      <c r="O125" s="9" t="s">
        <v>104</v>
      </c>
      <c r="P125" s="9" t="s">
        <v>2554</v>
      </c>
      <c r="Q125" s="9" t="s">
        <v>3701</v>
      </c>
      <c r="R125" s="53" t="s">
        <v>133</v>
      </c>
      <c r="S125" s="53" t="s">
        <v>133</v>
      </c>
      <c r="T125" s="53" t="s">
        <v>133</v>
      </c>
      <c r="U125" s="53" t="s">
        <v>133</v>
      </c>
      <c r="V125" s="53" t="s">
        <v>133</v>
      </c>
    </row>
    <row r="126" spans="1:22" s="9" customFormat="1" x14ac:dyDescent="0.25">
      <c r="A126" s="9" t="s">
        <v>3650</v>
      </c>
      <c r="B126" s="83" t="s">
        <v>3696</v>
      </c>
      <c r="C126" s="9" t="s">
        <v>3697</v>
      </c>
      <c r="D126" s="71" t="s">
        <v>3698</v>
      </c>
      <c r="E126" s="52" t="s">
        <v>3699</v>
      </c>
      <c r="F126" s="5" t="e">
        <f>INDEX(assets!$L$3:$N$25,MATCH('parameters FULL'!G126,assets!$M$3:$M$25,0),1)</f>
        <v>#N/A</v>
      </c>
      <c r="H126" s="18" t="s">
        <v>3747</v>
      </c>
      <c r="I126" s="18" t="s">
        <v>3748</v>
      </c>
      <c r="J126" s="31" t="e">
        <f>INDEX('CSVs pars nodes and edges'!$A$3:$C$397,MATCH('parameters FULL'!H126,'CSVs pars nodes and edges'!$B$3:$B$397,0),1)</f>
        <v>#N/A</v>
      </c>
      <c r="K126" s="65">
        <v>0.9</v>
      </c>
      <c r="L126" s="9" t="s">
        <v>33</v>
      </c>
      <c r="M126" s="53" t="s">
        <v>133</v>
      </c>
      <c r="N126" s="5" t="e">
        <f>INDEX('CSVs pars nodes and edges'!$L$3:$M$50,MATCH('parameters FULL'!M126,'CSVs pars nodes and edges'!$M$3:$M$50,0),1)</f>
        <v>#N/A</v>
      </c>
      <c r="O126" s="9" t="s">
        <v>104</v>
      </c>
      <c r="P126" s="9" t="s">
        <v>2554</v>
      </c>
      <c r="Q126" s="9" t="s">
        <v>3701</v>
      </c>
      <c r="R126" s="53" t="s">
        <v>133</v>
      </c>
      <c r="S126" s="53" t="s">
        <v>133</v>
      </c>
      <c r="T126" s="53" t="s">
        <v>133</v>
      </c>
      <c r="U126" s="53" t="s">
        <v>133</v>
      </c>
      <c r="V126" s="53" t="s">
        <v>133</v>
      </c>
    </row>
    <row r="127" spans="1:22" s="9" customFormat="1" x14ac:dyDescent="0.25">
      <c r="A127" s="9" t="s">
        <v>3650</v>
      </c>
      <c r="B127" s="83" t="s">
        <v>3696</v>
      </c>
      <c r="C127" s="9" t="s">
        <v>3697</v>
      </c>
      <c r="D127" s="71" t="s">
        <v>3698</v>
      </c>
      <c r="E127" s="52" t="s">
        <v>3699</v>
      </c>
      <c r="F127" s="5" t="e">
        <f>INDEX(assets!$L$3:$N$25,MATCH('parameters FULL'!G127,assets!$M$3:$M$25,0),1)</f>
        <v>#N/A</v>
      </c>
      <c r="H127" s="18" t="s">
        <v>3749</v>
      </c>
      <c r="I127" s="18" t="s">
        <v>3750</v>
      </c>
      <c r="J127" s="31" t="e">
        <f>INDEX('CSVs pars nodes and edges'!$A$3:$C$397,MATCH('parameters FULL'!H127,'CSVs pars nodes and edges'!$B$3:$B$397,0),1)</f>
        <v>#N/A</v>
      </c>
      <c r="K127" s="65">
        <v>0.75</v>
      </c>
      <c r="L127" s="9" t="s">
        <v>33</v>
      </c>
      <c r="M127" s="53" t="s">
        <v>133</v>
      </c>
      <c r="N127" s="5" t="e">
        <f>INDEX('CSVs pars nodes and edges'!$L$3:$M$50,MATCH('parameters FULL'!M127,'CSVs pars nodes and edges'!$M$3:$M$50,0),1)</f>
        <v>#N/A</v>
      </c>
      <c r="O127" s="9" t="s">
        <v>104</v>
      </c>
      <c r="P127" s="9" t="s">
        <v>2554</v>
      </c>
      <c r="Q127" s="9" t="s">
        <v>3701</v>
      </c>
      <c r="R127" s="53" t="s">
        <v>133</v>
      </c>
      <c r="S127" s="53" t="s">
        <v>133</v>
      </c>
      <c r="T127" s="53" t="s">
        <v>133</v>
      </c>
      <c r="U127" s="53" t="s">
        <v>133</v>
      </c>
      <c r="V127" s="53" t="s">
        <v>133</v>
      </c>
    </row>
    <row r="128" spans="1:22" s="9" customFormat="1" x14ac:dyDescent="0.25">
      <c r="A128" s="9" t="s">
        <v>3650</v>
      </c>
      <c r="B128" s="83" t="s">
        <v>3696</v>
      </c>
      <c r="C128" s="9" t="s">
        <v>3697</v>
      </c>
      <c r="D128" s="71" t="s">
        <v>3698</v>
      </c>
      <c r="E128" s="52" t="s">
        <v>3699</v>
      </c>
      <c r="F128" s="5" t="e">
        <f>INDEX(assets!$L$3:$N$25,MATCH('parameters FULL'!G128,assets!$M$3:$M$25,0),1)</f>
        <v>#N/A</v>
      </c>
      <c r="H128" s="18" t="s">
        <v>3751</v>
      </c>
      <c r="I128" s="18" t="s">
        <v>3752</v>
      </c>
      <c r="J128" s="31" t="e">
        <f>INDEX('CSVs pars nodes and edges'!$A$3:$C$397,MATCH('parameters FULL'!H128,'CSVs pars nodes and edges'!$B$3:$B$397,0),1)</f>
        <v>#N/A</v>
      </c>
      <c r="K128" s="65">
        <v>0.9</v>
      </c>
      <c r="L128" s="9" t="s">
        <v>33</v>
      </c>
      <c r="M128" s="53" t="s">
        <v>133</v>
      </c>
      <c r="N128" s="5" t="e">
        <f>INDEX('CSVs pars nodes and edges'!$L$3:$M$50,MATCH('parameters FULL'!M128,'CSVs pars nodes and edges'!$M$3:$M$50,0),1)</f>
        <v>#N/A</v>
      </c>
      <c r="O128" s="9" t="s">
        <v>104</v>
      </c>
      <c r="P128" s="9" t="s">
        <v>2554</v>
      </c>
      <c r="Q128" s="9" t="s">
        <v>3701</v>
      </c>
      <c r="R128" s="53" t="s">
        <v>133</v>
      </c>
      <c r="S128" s="53" t="s">
        <v>133</v>
      </c>
      <c r="T128" s="53" t="s">
        <v>133</v>
      </c>
      <c r="U128" s="53" t="s">
        <v>133</v>
      </c>
      <c r="V128" s="53" t="s">
        <v>133</v>
      </c>
    </row>
    <row r="129" spans="1:22" s="9" customFormat="1" x14ac:dyDescent="0.25">
      <c r="A129" s="9" t="s">
        <v>3650</v>
      </c>
      <c r="B129" s="83" t="s">
        <v>3696</v>
      </c>
      <c r="C129" s="9" t="s">
        <v>3697</v>
      </c>
      <c r="D129" s="71" t="s">
        <v>3698</v>
      </c>
      <c r="E129" s="52" t="s">
        <v>3699</v>
      </c>
      <c r="F129" s="5" t="e">
        <f>INDEX(assets!$L$3:$N$25,MATCH('parameters FULL'!G129,assets!$M$3:$M$25,0),1)</f>
        <v>#N/A</v>
      </c>
      <c r="H129" s="18" t="s">
        <v>3753</v>
      </c>
      <c r="I129" s="18" t="s">
        <v>3754</v>
      </c>
      <c r="J129" s="31" t="e">
        <f>INDEX('CSVs pars nodes and edges'!$A$3:$C$397,MATCH('parameters FULL'!H129,'CSVs pars nodes and edges'!$B$3:$B$397,0),1)</f>
        <v>#N/A</v>
      </c>
      <c r="K129" s="65" t="s">
        <v>133</v>
      </c>
      <c r="L129" s="9" t="s">
        <v>33</v>
      </c>
      <c r="M129" s="9" t="s">
        <v>2848</v>
      </c>
      <c r="N129" s="5" t="e">
        <f>INDEX('CSVs pars nodes and edges'!$L$3:$M$50,MATCH('parameters FULL'!M129,'CSVs pars nodes and edges'!$M$3:$M$50,0),1)</f>
        <v>#N/A</v>
      </c>
      <c r="O129" s="53" t="s">
        <v>133</v>
      </c>
      <c r="P129" s="53" t="s">
        <v>133</v>
      </c>
      <c r="Q129" s="9" t="s">
        <v>3701</v>
      </c>
      <c r="R129" s="53" t="s">
        <v>133</v>
      </c>
      <c r="S129" s="53" t="s">
        <v>133</v>
      </c>
      <c r="T129" s="53" t="s">
        <v>133</v>
      </c>
      <c r="U129" s="53" t="s">
        <v>133</v>
      </c>
      <c r="V129" s="53" t="s">
        <v>133</v>
      </c>
    </row>
    <row r="130" spans="1:22" s="9" customFormat="1" x14ac:dyDescent="0.25">
      <c r="A130" s="9" t="s">
        <v>3650</v>
      </c>
      <c r="B130" s="83" t="s">
        <v>3696</v>
      </c>
      <c r="C130" s="9" t="s">
        <v>3697</v>
      </c>
      <c r="D130" s="71" t="s">
        <v>3698</v>
      </c>
      <c r="E130" s="52" t="s">
        <v>3699</v>
      </c>
      <c r="F130" s="5" t="e">
        <f>INDEX(assets!$L$3:$N$25,MATCH('parameters FULL'!G130,assets!$M$3:$M$25,0),1)</f>
        <v>#N/A</v>
      </c>
      <c r="H130" s="18" t="s">
        <v>3196</v>
      </c>
      <c r="I130" s="18" t="s">
        <v>3755</v>
      </c>
      <c r="J130" s="31" t="e">
        <f>INDEX('CSVs pars nodes and edges'!$A$3:$C$397,MATCH('parameters FULL'!H130,'CSVs pars nodes and edges'!$B$3:$B$397,0),1)</f>
        <v>#N/A</v>
      </c>
      <c r="K130" s="65">
        <v>1</v>
      </c>
      <c r="L130" s="9" t="s">
        <v>33</v>
      </c>
      <c r="M130" s="53" t="s">
        <v>133</v>
      </c>
      <c r="N130" s="5" t="e">
        <f>INDEX('CSVs pars nodes and edges'!$L$3:$M$50,MATCH('parameters FULL'!M130,'CSVs pars nodes and edges'!$M$3:$M$50,0),1)</f>
        <v>#N/A</v>
      </c>
      <c r="O130" s="9" t="s">
        <v>102</v>
      </c>
      <c r="P130" s="53" t="s">
        <v>133</v>
      </c>
      <c r="Q130" s="9" t="s">
        <v>3701</v>
      </c>
      <c r="R130" s="53" t="s">
        <v>133</v>
      </c>
      <c r="S130" s="53" t="s">
        <v>133</v>
      </c>
      <c r="T130" s="9" t="s">
        <v>3756</v>
      </c>
      <c r="U130" s="53" t="s">
        <v>133</v>
      </c>
      <c r="V130" s="53" t="s">
        <v>133</v>
      </c>
    </row>
    <row r="131" spans="1:22" s="9" customFormat="1" x14ac:dyDescent="0.25">
      <c r="A131" s="9" t="s">
        <v>3650</v>
      </c>
      <c r="B131" s="83" t="s">
        <v>3696</v>
      </c>
      <c r="C131" s="9" t="s">
        <v>3697</v>
      </c>
      <c r="D131" s="71" t="s">
        <v>3698</v>
      </c>
      <c r="E131" s="52" t="s">
        <v>3699</v>
      </c>
      <c r="F131" s="5" t="e">
        <f>INDEX(assets!$L$3:$N$25,MATCH('parameters FULL'!G131,assets!$M$3:$M$25,0),1)</f>
        <v>#N/A</v>
      </c>
      <c r="H131" s="18" t="s">
        <v>3757</v>
      </c>
      <c r="I131" s="18" t="s">
        <v>3758</v>
      </c>
      <c r="J131" s="31" t="e">
        <f>INDEX('CSVs pars nodes and edges'!$A$3:$C$397,MATCH('parameters FULL'!H131,'CSVs pars nodes and edges'!$B$3:$B$397,0),1)</f>
        <v>#N/A</v>
      </c>
      <c r="K131" s="65" t="s">
        <v>133</v>
      </c>
      <c r="L131" s="9" t="s">
        <v>33</v>
      </c>
      <c r="M131" s="9" t="s">
        <v>2470</v>
      </c>
      <c r="N131" s="5" t="str">
        <f>INDEX('CSVs pars nodes and edges'!$L$3:$M$50,MATCH('parameters FULL'!M131,'CSVs pars nodes and edges'!$M$3:$M$50,0),1)</f>
        <v>3f390e2a-c218-4b82-b17f-6be9e77f9b5c</v>
      </c>
      <c r="O131" s="9" t="s">
        <v>34</v>
      </c>
      <c r="P131" s="53" t="s">
        <v>133</v>
      </c>
      <c r="Q131" s="9" t="s">
        <v>3701</v>
      </c>
      <c r="R131" s="53" t="s">
        <v>133</v>
      </c>
      <c r="S131" s="53" t="s">
        <v>133</v>
      </c>
      <c r="T131" s="9" t="s">
        <v>2659</v>
      </c>
      <c r="U131" s="53" t="s">
        <v>133</v>
      </c>
      <c r="V131" s="53" t="s">
        <v>133</v>
      </c>
    </row>
    <row r="132" spans="1:22" s="9" customFormat="1" x14ac:dyDescent="0.25">
      <c r="A132" s="9" t="s">
        <v>3650</v>
      </c>
      <c r="B132" s="83" t="s">
        <v>3696</v>
      </c>
      <c r="C132" s="9" t="s">
        <v>3697</v>
      </c>
      <c r="D132" s="71" t="s">
        <v>3698</v>
      </c>
      <c r="E132" s="52" t="s">
        <v>3699</v>
      </c>
      <c r="F132" s="5" t="e">
        <f>INDEX(assets!$L$3:$N$25,MATCH('parameters FULL'!G132,assets!$M$3:$M$25,0),1)</f>
        <v>#N/A</v>
      </c>
      <c r="H132" s="18" t="s">
        <v>3759</v>
      </c>
      <c r="I132" s="18" t="s">
        <v>3760</v>
      </c>
      <c r="J132" s="31" t="e">
        <f>INDEX('CSVs pars nodes and edges'!$A$3:$C$397,MATCH('parameters FULL'!H132,'CSVs pars nodes and edges'!$B$3:$B$397,0),1)</f>
        <v>#N/A</v>
      </c>
      <c r="K132" s="65" t="s">
        <v>133</v>
      </c>
      <c r="L132" s="9" t="s">
        <v>33</v>
      </c>
      <c r="M132" s="9" t="s">
        <v>2470</v>
      </c>
      <c r="N132" s="5" t="str">
        <f>INDEX('CSVs pars nodes and edges'!$L$3:$M$50,MATCH('parameters FULL'!M132,'CSVs pars nodes and edges'!$M$3:$M$50,0),1)</f>
        <v>3f390e2a-c218-4b82-b17f-6be9e77f9b5c</v>
      </c>
      <c r="O132" s="9" t="s">
        <v>34</v>
      </c>
      <c r="P132" s="53" t="s">
        <v>133</v>
      </c>
      <c r="Q132" s="9" t="s">
        <v>3701</v>
      </c>
      <c r="R132" s="53" t="s">
        <v>133</v>
      </c>
      <c r="S132" s="53" t="s">
        <v>133</v>
      </c>
      <c r="T132" s="53" t="s">
        <v>133</v>
      </c>
      <c r="U132" s="53" t="s">
        <v>133</v>
      </c>
      <c r="V132" s="53" t="s">
        <v>133</v>
      </c>
    </row>
    <row r="133" spans="1:22" s="9" customFormat="1" x14ac:dyDescent="0.25">
      <c r="A133" s="9" t="s">
        <v>3650</v>
      </c>
      <c r="B133" s="83" t="s">
        <v>3696</v>
      </c>
      <c r="C133" s="9" t="s">
        <v>3697</v>
      </c>
      <c r="D133" s="71" t="s">
        <v>3698</v>
      </c>
      <c r="E133" s="52" t="s">
        <v>3699</v>
      </c>
      <c r="F133" s="5" t="e">
        <f>INDEX(assets!$L$3:$N$25,MATCH('parameters FULL'!G133,assets!$M$3:$M$25,0),1)</f>
        <v>#N/A</v>
      </c>
      <c r="H133" s="18" t="s">
        <v>3761</v>
      </c>
      <c r="I133" s="18" t="s">
        <v>3762</v>
      </c>
      <c r="J133" s="31" t="e">
        <f>INDEX('CSVs pars nodes and edges'!$A$3:$C$397,MATCH('parameters FULL'!H133,'CSVs pars nodes and edges'!$B$3:$B$397,0),1)</f>
        <v>#N/A</v>
      </c>
      <c r="K133" s="65" t="s">
        <v>133</v>
      </c>
      <c r="L133" s="9" t="s">
        <v>33</v>
      </c>
      <c r="M133" s="9" t="s">
        <v>2470</v>
      </c>
      <c r="N133" s="5" t="str">
        <f>INDEX('CSVs pars nodes and edges'!$L$3:$M$50,MATCH('parameters FULL'!M133,'CSVs pars nodes and edges'!$M$3:$M$50,0),1)</f>
        <v>3f390e2a-c218-4b82-b17f-6be9e77f9b5c</v>
      </c>
      <c r="O133" s="9" t="s">
        <v>34</v>
      </c>
      <c r="P133" s="53" t="s">
        <v>133</v>
      </c>
      <c r="Q133" s="9" t="s">
        <v>3701</v>
      </c>
      <c r="R133" s="53" t="s">
        <v>133</v>
      </c>
      <c r="S133" s="53" t="s">
        <v>133</v>
      </c>
      <c r="T133" s="53" t="s">
        <v>133</v>
      </c>
      <c r="U133" s="53" t="s">
        <v>133</v>
      </c>
      <c r="V133" s="53" t="s">
        <v>133</v>
      </c>
    </row>
    <row r="134" spans="1:22" s="9" customFormat="1" x14ac:dyDescent="0.25">
      <c r="A134" s="9" t="s">
        <v>3650</v>
      </c>
      <c r="B134" s="83" t="s">
        <v>3696</v>
      </c>
      <c r="C134" s="9" t="s">
        <v>3697</v>
      </c>
      <c r="D134" s="71" t="s">
        <v>3698</v>
      </c>
      <c r="E134" s="52" t="s">
        <v>3699</v>
      </c>
      <c r="F134" s="5" t="e">
        <f>INDEX(assets!$L$3:$N$25,MATCH('parameters FULL'!G134,assets!$M$3:$M$25,0),1)</f>
        <v>#N/A</v>
      </c>
      <c r="H134" s="18" t="s">
        <v>3200</v>
      </c>
      <c r="I134" s="18" t="s">
        <v>3763</v>
      </c>
      <c r="J134" s="31" t="e">
        <f>INDEX('CSVs pars nodes and edges'!$A$3:$C$397,MATCH('parameters FULL'!H134,'CSVs pars nodes and edges'!$B$3:$B$397,0),1)</f>
        <v>#N/A</v>
      </c>
      <c r="K134" s="65">
        <v>858.52</v>
      </c>
      <c r="L134" s="9" t="s">
        <v>33</v>
      </c>
      <c r="M134" s="9" t="s">
        <v>2470</v>
      </c>
      <c r="N134" s="5" t="str">
        <f>INDEX('CSVs pars nodes and edges'!$L$3:$M$50,MATCH('parameters FULL'!M134,'CSVs pars nodes and edges'!$M$3:$M$50,0),1)</f>
        <v>3f390e2a-c218-4b82-b17f-6be9e77f9b5c</v>
      </c>
      <c r="O134" s="9" t="s">
        <v>102</v>
      </c>
      <c r="P134" s="53" t="s">
        <v>133</v>
      </c>
      <c r="Q134" s="9" t="s">
        <v>3701</v>
      </c>
      <c r="R134" s="53" t="s">
        <v>133</v>
      </c>
      <c r="S134" s="53" t="s">
        <v>133</v>
      </c>
      <c r="T134" s="9" t="s">
        <v>3764</v>
      </c>
      <c r="U134" s="53" t="s">
        <v>133</v>
      </c>
      <c r="V134" s="53" t="s">
        <v>133</v>
      </c>
    </row>
    <row r="135" spans="1:22" s="9" customFormat="1" x14ac:dyDescent="0.25">
      <c r="A135" s="9" t="s">
        <v>3650</v>
      </c>
      <c r="B135" s="83" t="s">
        <v>3696</v>
      </c>
      <c r="C135" s="9" t="s">
        <v>3697</v>
      </c>
      <c r="D135" s="71" t="s">
        <v>3698</v>
      </c>
      <c r="E135" s="52" t="s">
        <v>3699</v>
      </c>
      <c r="F135" s="5" t="e">
        <f>INDEX(assets!$L$3:$N$25,MATCH('parameters FULL'!G135,assets!$M$3:$M$25,0),1)</f>
        <v>#N/A</v>
      </c>
      <c r="H135" s="18" t="s">
        <v>3201</v>
      </c>
      <c r="I135" s="18" t="s">
        <v>3765</v>
      </c>
      <c r="J135" s="31" t="e">
        <f>INDEX('CSVs pars nodes and edges'!$A$3:$C$397,MATCH('parameters FULL'!H135,'CSVs pars nodes and edges'!$B$3:$B$397,0),1)</f>
        <v>#N/A</v>
      </c>
      <c r="K135" s="65">
        <v>0.43</v>
      </c>
      <c r="L135" s="9" t="s">
        <v>33</v>
      </c>
      <c r="M135" s="53" t="s">
        <v>133</v>
      </c>
      <c r="N135" s="5" t="e">
        <f>INDEX('CSVs pars nodes and edges'!$L$3:$M$50,MATCH('parameters FULL'!M135,'CSVs pars nodes and edges'!$M$3:$M$50,0),1)</f>
        <v>#N/A</v>
      </c>
      <c r="O135" s="9" t="s">
        <v>104</v>
      </c>
      <c r="P135" s="9" t="s">
        <v>2554</v>
      </c>
      <c r="Q135" s="9" t="s">
        <v>3701</v>
      </c>
      <c r="R135" s="53" t="s">
        <v>133</v>
      </c>
      <c r="S135" s="53" t="s">
        <v>133</v>
      </c>
      <c r="T135" s="9" t="s">
        <v>2612</v>
      </c>
      <c r="U135" s="53" t="s">
        <v>133</v>
      </c>
      <c r="V135" s="53" t="s">
        <v>133</v>
      </c>
    </row>
    <row r="136" spans="1:22" s="7" customFormat="1" x14ac:dyDescent="0.25">
      <c r="A136" s="9" t="s">
        <v>3650</v>
      </c>
      <c r="B136" s="83" t="s">
        <v>3696</v>
      </c>
      <c r="C136" s="9" t="s">
        <v>3697</v>
      </c>
      <c r="D136" s="71" t="s">
        <v>3698</v>
      </c>
      <c r="E136" s="52" t="s">
        <v>3699</v>
      </c>
      <c r="F136" s="5" t="e">
        <f>INDEX(assets!$L$3:$N$25,MATCH('parameters FULL'!G136,assets!$M$3:$M$25,0),1)</f>
        <v>#N/A</v>
      </c>
      <c r="G136" s="9"/>
      <c r="H136" s="18" t="s">
        <v>3766</v>
      </c>
      <c r="I136" s="18" t="s">
        <v>3767</v>
      </c>
      <c r="J136" s="31" t="e">
        <f>INDEX('CSVs pars nodes and edges'!$A$3:$C$397,MATCH('parameters FULL'!H136,'CSVs pars nodes and edges'!$B$3:$B$397,0),1)</f>
        <v>#N/A</v>
      </c>
      <c r="K136" s="65">
        <v>60.05</v>
      </c>
      <c r="L136" s="9" t="s">
        <v>33</v>
      </c>
      <c r="M136" s="9" t="s">
        <v>2848</v>
      </c>
      <c r="N136" s="5" t="e">
        <f>INDEX('CSVs pars nodes and edges'!$L$3:$M$50,MATCH('parameters FULL'!M136,'CSVs pars nodes and edges'!$M$3:$M$50,0),1)</f>
        <v>#N/A</v>
      </c>
      <c r="O136" s="9" t="s">
        <v>102</v>
      </c>
      <c r="P136" s="53" t="s">
        <v>133</v>
      </c>
      <c r="Q136" s="9" t="s">
        <v>3701</v>
      </c>
      <c r="R136" s="53" t="s">
        <v>133</v>
      </c>
      <c r="S136" s="53" t="s">
        <v>133</v>
      </c>
      <c r="T136" s="53" t="s">
        <v>133</v>
      </c>
      <c r="U136" s="53" t="s">
        <v>133</v>
      </c>
      <c r="V136" s="53" t="s">
        <v>133</v>
      </c>
    </row>
    <row r="137" spans="1:22" s="7" customFormat="1" x14ac:dyDescent="0.25">
      <c r="A137" s="9" t="s">
        <v>3650</v>
      </c>
      <c r="B137" s="83" t="s">
        <v>3696</v>
      </c>
      <c r="C137" s="9" t="s">
        <v>3697</v>
      </c>
      <c r="D137" s="71" t="s">
        <v>3698</v>
      </c>
      <c r="E137" s="52" t="s">
        <v>3699</v>
      </c>
      <c r="F137" s="5" t="e">
        <f>INDEX(assets!$L$3:$N$25,MATCH('parameters FULL'!G137,assets!$M$3:$M$25,0),1)</f>
        <v>#N/A</v>
      </c>
      <c r="G137" s="9"/>
      <c r="H137" s="18" t="s">
        <v>3768</v>
      </c>
      <c r="I137" s="18" t="s">
        <v>3769</v>
      </c>
      <c r="J137" s="31" t="e">
        <f>INDEX('CSVs pars nodes and edges'!$A$3:$C$397,MATCH('parameters FULL'!H137,'CSVs pars nodes and edges'!$B$3:$B$397,0),1)</f>
        <v>#N/A</v>
      </c>
      <c r="K137" s="65">
        <v>52.04</v>
      </c>
      <c r="L137" s="9" t="s">
        <v>33</v>
      </c>
      <c r="M137" s="9" t="s">
        <v>2848</v>
      </c>
      <c r="N137" s="5" t="e">
        <f>INDEX('CSVs pars nodes and edges'!$L$3:$M$50,MATCH('parameters FULL'!M137,'CSVs pars nodes and edges'!$M$3:$M$50,0),1)</f>
        <v>#N/A</v>
      </c>
      <c r="O137" s="9" t="s">
        <v>102</v>
      </c>
      <c r="P137" s="53" t="s">
        <v>133</v>
      </c>
      <c r="Q137" s="9" t="s">
        <v>3701</v>
      </c>
      <c r="R137" s="53" t="s">
        <v>133</v>
      </c>
      <c r="S137" s="53" t="s">
        <v>133</v>
      </c>
      <c r="T137" s="53" t="s">
        <v>133</v>
      </c>
      <c r="U137" s="53" t="s">
        <v>133</v>
      </c>
      <c r="V137" s="53" t="s">
        <v>133</v>
      </c>
    </row>
    <row r="138" spans="1:22" s="7" customFormat="1" ht="47.25" x14ac:dyDescent="0.25">
      <c r="A138" s="9" t="s">
        <v>3650</v>
      </c>
      <c r="B138" s="83" t="s">
        <v>3696</v>
      </c>
      <c r="C138" s="9" t="s">
        <v>3697</v>
      </c>
      <c r="D138" s="71" t="s">
        <v>3698</v>
      </c>
      <c r="E138" s="52" t="s">
        <v>3699</v>
      </c>
      <c r="F138" s="5" t="e">
        <f>INDEX(assets!$L$3:$N$25,MATCH('parameters FULL'!G138,assets!$M$3:$M$25,0),1)</f>
        <v>#N/A</v>
      </c>
      <c r="G138" s="9"/>
      <c r="H138" s="19" t="s">
        <v>3770</v>
      </c>
      <c r="I138" s="19" t="s">
        <v>3771</v>
      </c>
      <c r="J138" s="31" t="e">
        <f>INDEX('CSVs pars nodes and edges'!$A$3:$C$397,MATCH('parameters FULL'!H138,'CSVs pars nodes and edges'!$B$3:$B$397,0),1)</f>
        <v>#N/A</v>
      </c>
      <c r="K138" s="65" t="s">
        <v>133</v>
      </c>
      <c r="L138" s="9" t="s">
        <v>33</v>
      </c>
      <c r="M138" s="9" t="s">
        <v>2848</v>
      </c>
      <c r="N138" s="5" t="e">
        <f>INDEX('CSVs pars nodes and edges'!$L$3:$M$50,MATCH('parameters FULL'!M138,'CSVs pars nodes and edges'!$M$3:$M$50,0),1)</f>
        <v>#N/A</v>
      </c>
      <c r="O138" s="53" t="s">
        <v>133</v>
      </c>
      <c r="P138" s="53" t="s">
        <v>133</v>
      </c>
      <c r="Q138" s="9" t="s">
        <v>3772</v>
      </c>
      <c r="R138" s="53" t="s">
        <v>133</v>
      </c>
      <c r="S138" s="53" t="s">
        <v>133</v>
      </c>
      <c r="T138" s="9" t="s">
        <v>2623</v>
      </c>
      <c r="U138" s="53" t="s">
        <v>133</v>
      </c>
      <c r="V138" s="53" t="s">
        <v>133</v>
      </c>
    </row>
    <row r="139" spans="1:22" s="7" customFormat="1" ht="47.25" x14ac:dyDescent="0.25">
      <c r="A139" s="9" t="s">
        <v>3650</v>
      </c>
      <c r="B139" s="83" t="s">
        <v>3696</v>
      </c>
      <c r="C139" s="9" t="s">
        <v>3697</v>
      </c>
      <c r="D139" s="71" t="s">
        <v>3698</v>
      </c>
      <c r="E139" s="52" t="s">
        <v>3699</v>
      </c>
      <c r="F139" s="5" t="e">
        <f>INDEX(assets!$L$3:$N$25,MATCH('parameters FULL'!G139,assets!$M$3:$M$25,0),1)</f>
        <v>#N/A</v>
      </c>
      <c r="G139" s="9"/>
      <c r="H139" s="19" t="s">
        <v>3773</v>
      </c>
      <c r="I139" s="19" t="s">
        <v>3774</v>
      </c>
      <c r="J139" s="31" t="e">
        <f>INDEX('CSVs pars nodes and edges'!$A$3:$C$397,MATCH('parameters FULL'!H139,'CSVs pars nodes and edges'!$B$3:$B$397,0),1)</f>
        <v>#N/A</v>
      </c>
      <c r="K139" s="65" t="s">
        <v>133</v>
      </c>
      <c r="L139" s="9" t="s">
        <v>33</v>
      </c>
      <c r="M139" s="9" t="s">
        <v>2848</v>
      </c>
      <c r="N139" s="5" t="e">
        <f>INDEX('CSVs pars nodes and edges'!$L$3:$M$50,MATCH('parameters FULL'!M139,'CSVs pars nodes and edges'!$M$3:$M$50,0),1)</f>
        <v>#N/A</v>
      </c>
      <c r="O139" s="53" t="s">
        <v>133</v>
      </c>
      <c r="P139" s="53" t="s">
        <v>133</v>
      </c>
      <c r="Q139" s="9" t="s">
        <v>3772</v>
      </c>
      <c r="R139" s="53" t="s">
        <v>133</v>
      </c>
      <c r="S139" s="53" t="s">
        <v>133</v>
      </c>
      <c r="T139" s="53" t="s">
        <v>133</v>
      </c>
      <c r="U139" s="53" t="s">
        <v>133</v>
      </c>
      <c r="V139" s="53" t="s">
        <v>133</v>
      </c>
    </row>
    <row r="140" spans="1:22" s="8" customFormat="1" ht="47.25" x14ac:dyDescent="0.25">
      <c r="A140" s="9" t="s">
        <v>3650</v>
      </c>
      <c r="B140" s="83" t="s">
        <v>3696</v>
      </c>
      <c r="C140" s="9" t="s">
        <v>3697</v>
      </c>
      <c r="D140" s="71" t="s">
        <v>3698</v>
      </c>
      <c r="E140" s="52" t="s">
        <v>3699</v>
      </c>
      <c r="F140" s="5" t="e">
        <f>INDEX(assets!$L$3:$N$25,MATCH('parameters FULL'!G140,assets!$M$3:$M$25,0),1)</f>
        <v>#N/A</v>
      </c>
      <c r="G140" s="9"/>
      <c r="H140" s="19" t="s">
        <v>3775</v>
      </c>
      <c r="I140" s="19" t="s">
        <v>3776</v>
      </c>
      <c r="J140" s="31" t="e">
        <f>INDEX('CSVs pars nodes and edges'!$A$3:$C$397,MATCH('parameters FULL'!H140,'CSVs pars nodes and edges'!$B$3:$B$397,0),1)</f>
        <v>#N/A</v>
      </c>
      <c r="K140" s="65" t="s">
        <v>133</v>
      </c>
      <c r="L140" s="9" t="s">
        <v>33</v>
      </c>
      <c r="M140" s="9" t="s">
        <v>2848</v>
      </c>
      <c r="N140" s="5" t="e">
        <f>INDEX('CSVs pars nodes and edges'!$L$3:$M$50,MATCH('parameters FULL'!M140,'CSVs pars nodes and edges'!$M$3:$M$50,0),1)</f>
        <v>#N/A</v>
      </c>
      <c r="O140" s="53" t="s">
        <v>133</v>
      </c>
      <c r="P140" s="53" t="s">
        <v>133</v>
      </c>
      <c r="Q140" s="9" t="s">
        <v>3772</v>
      </c>
      <c r="R140" s="53" t="s">
        <v>133</v>
      </c>
      <c r="S140" s="53" t="s">
        <v>133</v>
      </c>
      <c r="T140" s="9" t="s">
        <v>2635</v>
      </c>
      <c r="U140" s="53" t="s">
        <v>133</v>
      </c>
      <c r="V140" s="53" t="s">
        <v>133</v>
      </c>
    </row>
    <row r="141" spans="1:22" s="8" customFormat="1" ht="47.25" x14ac:dyDescent="0.25">
      <c r="A141" s="9" t="s">
        <v>3650</v>
      </c>
      <c r="B141" s="83" t="s">
        <v>3696</v>
      </c>
      <c r="C141" s="9" t="s">
        <v>3697</v>
      </c>
      <c r="D141" s="71" t="s">
        <v>3698</v>
      </c>
      <c r="E141" s="52" t="s">
        <v>3699</v>
      </c>
      <c r="F141" s="5" t="e">
        <f>INDEX(assets!$L$3:$N$25,MATCH('parameters FULL'!G141,assets!$M$3:$M$25,0),1)</f>
        <v>#N/A</v>
      </c>
      <c r="G141" s="9"/>
      <c r="H141" s="19" t="s">
        <v>3777</v>
      </c>
      <c r="I141" s="19" t="s">
        <v>3778</v>
      </c>
      <c r="J141" s="31" t="e">
        <f>INDEX('CSVs pars nodes and edges'!$A$3:$C$397,MATCH('parameters FULL'!H141,'CSVs pars nodes and edges'!$B$3:$B$397,0),1)</f>
        <v>#N/A</v>
      </c>
      <c r="K141" s="65" t="s">
        <v>133</v>
      </c>
      <c r="L141" s="9" t="s">
        <v>33</v>
      </c>
      <c r="M141" s="9" t="s">
        <v>2848</v>
      </c>
      <c r="N141" s="5" t="e">
        <f>INDEX('CSVs pars nodes and edges'!$L$3:$M$50,MATCH('parameters FULL'!M141,'CSVs pars nodes and edges'!$M$3:$M$50,0),1)</f>
        <v>#N/A</v>
      </c>
      <c r="O141" s="53" t="s">
        <v>133</v>
      </c>
      <c r="P141" s="53" t="s">
        <v>133</v>
      </c>
      <c r="Q141" s="9" t="s">
        <v>3772</v>
      </c>
      <c r="R141" s="53" t="s">
        <v>133</v>
      </c>
      <c r="S141" s="53" t="s">
        <v>133</v>
      </c>
      <c r="T141" s="53" t="s">
        <v>133</v>
      </c>
      <c r="U141" s="53" t="s">
        <v>133</v>
      </c>
      <c r="V141" s="53" t="s">
        <v>133</v>
      </c>
    </row>
    <row r="142" spans="1:22" s="8" customFormat="1" ht="47.25" x14ac:dyDescent="0.25">
      <c r="A142" s="9" t="s">
        <v>3650</v>
      </c>
      <c r="B142" s="83" t="s">
        <v>3696</v>
      </c>
      <c r="C142" s="9" t="s">
        <v>3697</v>
      </c>
      <c r="D142" s="71" t="s">
        <v>3698</v>
      </c>
      <c r="E142" s="52" t="s">
        <v>3699</v>
      </c>
      <c r="F142" s="5" t="e">
        <f>INDEX(assets!$L$3:$N$25,MATCH('parameters FULL'!G142,assets!$M$3:$M$25,0),1)</f>
        <v>#N/A</v>
      </c>
      <c r="G142" s="9"/>
      <c r="H142" s="19" t="s">
        <v>3208</v>
      </c>
      <c r="I142" s="19" t="s">
        <v>3779</v>
      </c>
      <c r="J142" s="31" t="e">
        <f>INDEX('CSVs pars nodes and edges'!$A$3:$C$397,MATCH('parameters FULL'!H142,'CSVs pars nodes and edges'!$B$3:$B$397,0),1)</f>
        <v>#N/A</v>
      </c>
      <c r="K142" s="65" t="s">
        <v>133</v>
      </c>
      <c r="L142" s="9" t="s">
        <v>33</v>
      </c>
      <c r="M142" s="9" t="s">
        <v>2848</v>
      </c>
      <c r="N142" s="5" t="e">
        <f>INDEX('CSVs pars nodes and edges'!$L$3:$M$50,MATCH('parameters FULL'!M142,'CSVs pars nodes and edges'!$M$3:$M$50,0),1)</f>
        <v>#N/A</v>
      </c>
      <c r="O142" s="53" t="s">
        <v>133</v>
      </c>
      <c r="P142" s="53" t="s">
        <v>133</v>
      </c>
      <c r="Q142" s="9" t="s">
        <v>3772</v>
      </c>
      <c r="R142" s="53" t="s">
        <v>133</v>
      </c>
      <c r="S142" s="53" t="s">
        <v>133</v>
      </c>
      <c r="T142" s="53" t="s">
        <v>133</v>
      </c>
      <c r="U142" s="53" t="s">
        <v>133</v>
      </c>
      <c r="V142" s="53" t="s">
        <v>133</v>
      </c>
    </row>
    <row r="143" spans="1:22" s="8" customFormat="1" ht="47.25" x14ac:dyDescent="0.25">
      <c r="A143" s="9" t="s">
        <v>3650</v>
      </c>
      <c r="B143" s="83" t="s">
        <v>3696</v>
      </c>
      <c r="C143" s="9" t="s">
        <v>3697</v>
      </c>
      <c r="D143" s="71" t="s">
        <v>3698</v>
      </c>
      <c r="E143" s="52" t="s">
        <v>3699</v>
      </c>
      <c r="F143" s="5" t="e">
        <f>INDEX(assets!$L$3:$N$25,MATCH('parameters FULL'!G143,assets!$M$3:$M$25,0),1)</f>
        <v>#N/A</v>
      </c>
      <c r="G143" s="9"/>
      <c r="H143" s="19" t="s">
        <v>3209</v>
      </c>
      <c r="I143" s="19" t="s">
        <v>3780</v>
      </c>
      <c r="J143" s="31" t="e">
        <f>INDEX('CSVs pars nodes and edges'!$A$3:$C$397,MATCH('parameters FULL'!H143,'CSVs pars nodes and edges'!$B$3:$B$397,0),1)</f>
        <v>#N/A</v>
      </c>
      <c r="K143" s="65" t="s">
        <v>133</v>
      </c>
      <c r="L143" s="9" t="s">
        <v>33</v>
      </c>
      <c r="M143" s="9" t="s">
        <v>2848</v>
      </c>
      <c r="N143" s="5" t="e">
        <f>INDEX('CSVs pars nodes and edges'!$L$3:$M$50,MATCH('parameters FULL'!M143,'CSVs pars nodes and edges'!$M$3:$M$50,0),1)</f>
        <v>#N/A</v>
      </c>
      <c r="O143" s="53" t="s">
        <v>133</v>
      </c>
      <c r="P143" s="53" t="s">
        <v>133</v>
      </c>
      <c r="Q143" s="9" t="s">
        <v>3772</v>
      </c>
      <c r="R143" s="53" t="s">
        <v>133</v>
      </c>
      <c r="S143" s="53" t="s">
        <v>133</v>
      </c>
      <c r="T143" s="53" t="s">
        <v>133</v>
      </c>
      <c r="U143" s="53" t="s">
        <v>133</v>
      </c>
      <c r="V143" s="53" t="s">
        <v>133</v>
      </c>
    </row>
    <row r="144" spans="1:22" s="8" customFormat="1" ht="47.25" x14ac:dyDescent="0.25">
      <c r="A144" s="9" t="s">
        <v>3650</v>
      </c>
      <c r="B144" s="83" t="s">
        <v>3696</v>
      </c>
      <c r="C144" s="9" t="s">
        <v>3697</v>
      </c>
      <c r="D144" s="71" t="s">
        <v>3698</v>
      </c>
      <c r="E144" s="52" t="s">
        <v>3699</v>
      </c>
      <c r="F144" s="5" t="e">
        <f>INDEX(assets!$L$3:$N$25,MATCH('parameters FULL'!G144,assets!$M$3:$M$25,0),1)</f>
        <v>#N/A</v>
      </c>
      <c r="G144" s="9"/>
      <c r="H144" s="19" t="s">
        <v>3781</v>
      </c>
      <c r="I144" s="19" t="s">
        <v>3782</v>
      </c>
      <c r="J144" s="31" t="e">
        <f>INDEX('CSVs pars nodes and edges'!$A$3:$C$397,MATCH('parameters FULL'!H144,'CSVs pars nodes and edges'!$B$3:$B$397,0),1)</f>
        <v>#N/A</v>
      </c>
      <c r="K144" s="65" t="s">
        <v>133</v>
      </c>
      <c r="L144" s="9" t="s">
        <v>33</v>
      </c>
      <c r="M144" s="9" t="s">
        <v>2848</v>
      </c>
      <c r="N144" s="5" t="e">
        <f>INDEX('CSVs pars nodes and edges'!$L$3:$M$50,MATCH('parameters FULL'!M144,'CSVs pars nodes and edges'!$M$3:$M$50,0),1)</f>
        <v>#N/A</v>
      </c>
      <c r="O144" s="53" t="s">
        <v>133</v>
      </c>
      <c r="P144" s="53" t="s">
        <v>133</v>
      </c>
      <c r="Q144" s="9" t="s">
        <v>3772</v>
      </c>
      <c r="R144" s="53" t="s">
        <v>133</v>
      </c>
      <c r="S144" s="53" t="s">
        <v>133</v>
      </c>
      <c r="T144" s="9" t="s">
        <v>3783</v>
      </c>
      <c r="U144" s="53" t="s">
        <v>133</v>
      </c>
      <c r="V144" s="53" t="s">
        <v>133</v>
      </c>
    </row>
    <row r="145" spans="1:22" s="8" customFormat="1" ht="47.25" x14ac:dyDescent="0.25">
      <c r="A145" s="9" t="s">
        <v>3650</v>
      </c>
      <c r="B145" s="83" t="s">
        <v>3696</v>
      </c>
      <c r="C145" s="9" t="s">
        <v>3697</v>
      </c>
      <c r="D145" s="71" t="s">
        <v>3698</v>
      </c>
      <c r="E145" s="52" t="s">
        <v>3699</v>
      </c>
      <c r="F145" s="5" t="e">
        <f>INDEX(assets!$L$3:$N$25,MATCH('parameters FULL'!G145,assets!$M$3:$M$25,0),1)</f>
        <v>#N/A</v>
      </c>
      <c r="G145" s="9"/>
      <c r="H145" s="19" t="s">
        <v>3784</v>
      </c>
      <c r="I145" s="19" t="s">
        <v>3785</v>
      </c>
      <c r="J145" s="31" t="e">
        <f>INDEX('CSVs pars nodes and edges'!$A$3:$C$397,MATCH('parameters FULL'!H145,'CSVs pars nodes and edges'!$B$3:$B$397,0),1)</f>
        <v>#N/A</v>
      </c>
      <c r="K145" s="65" t="s">
        <v>133</v>
      </c>
      <c r="L145" s="9" t="s">
        <v>33</v>
      </c>
      <c r="M145" s="9" t="s">
        <v>2848</v>
      </c>
      <c r="N145" s="5" t="e">
        <f>INDEX('CSVs pars nodes and edges'!$L$3:$M$50,MATCH('parameters FULL'!M145,'CSVs pars nodes and edges'!$M$3:$M$50,0),1)</f>
        <v>#N/A</v>
      </c>
      <c r="O145" s="53" t="s">
        <v>133</v>
      </c>
      <c r="P145" s="53" t="s">
        <v>133</v>
      </c>
      <c r="Q145" s="9" t="s">
        <v>3772</v>
      </c>
      <c r="R145" s="53" t="s">
        <v>133</v>
      </c>
      <c r="S145" s="53" t="s">
        <v>133</v>
      </c>
      <c r="T145" s="53" t="s">
        <v>133</v>
      </c>
      <c r="U145" s="53" t="s">
        <v>133</v>
      </c>
      <c r="V145" s="53" t="s">
        <v>133</v>
      </c>
    </row>
    <row r="146" spans="1:22" s="8" customFormat="1" ht="47.25" x14ac:dyDescent="0.25">
      <c r="A146" s="9" t="s">
        <v>3650</v>
      </c>
      <c r="B146" s="83" t="s">
        <v>3696</v>
      </c>
      <c r="C146" s="9" t="s">
        <v>3697</v>
      </c>
      <c r="D146" s="71" t="s">
        <v>3698</v>
      </c>
      <c r="E146" s="52" t="s">
        <v>3699</v>
      </c>
      <c r="F146" s="5" t="e">
        <f>INDEX(assets!$L$3:$N$25,MATCH('parameters FULL'!G146,assets!$M$3:$M$25,0),1)</f>
        <v>#N/A</v>
      </c>
      <c r="G146" s="9"/>
      <c r="H146" s="19" t="s">
        <v>3212</v>
      </c>
      <c r="I146" s="19" t="s">
        <v>3786</v>
      </c>
      <c r="J146" s="31" t="e">
        <f>INDEX('CSVs pars nodes and edges'!$A$3:$C$397,MATCH('parameters FULL'!H146,'CSVs pars nodes and edges'!$B$3:$B$397,0),1)</f>
        <v>#N/A</v>
      </c>
      <c r="K146" s="65" t="s">
        <v>133</v>
      </c>
      <c r="L146" s="9" t="s">
        <v>33</v>
      </c>
      <c r="M146" s="9" t="s">
        <v>2848</v>
      </c>
      <c r="N146" s="5" t="e">
        <f>INDEX('CSVs pars nodes and edges'!$L$3:$M$50,MATCH('parameters FULL'!M146,'CSVs pars nodes and edges'!$M$3:$M$50,0),1)</f>
        <v>#N/A</v>
      </c>
      <c r="O146" s="53" t="s">
        <v>133</v>
      </c>
      <c r="P146" s="53" t="s">
        <v>133</v>
      </c>
      <c r="Q146" s="9" t="s">
        <v>3772</v>
      </c>
      <c r="R146" s="53" t="s">
        <v>133</v>
      </c>
      <c r="S146" s="53" t="s">
        <v>133</v>
      </c>
      <c r="T146" s="53" t="s">
        <v>133</v>
      </c>
      <c r="U146" s="53" t="s">
        <v>133</v>
      </c>
      <c r="V146" s="53" t="s">
        <v>133</v>
      </c>
    </row>
    <row r="147" spans="1:22" s="8" customFormat="1" ht="47.25" x14ac:dyDescent="0.25">
      <c r="A147" s="9" t="s">
        <v>3650</v>
      </c>
      <c r="B147" s="83" t="s">
        <v>3696</v>
      </c>
      <c r="C147" s="9" t="s">
        <v>3697</v>
      </c>
      <c r="D147" s="71" t="s">
        <v>3698</v>
      </c>
      <c r="E147" s="52" t="s">
        <v>3699</v>
      </c>
      <c r="F147" s="5" t="e">
        <f>INDEX(assets!$L$3:$N$25,MATCH('parameters FULL'!G147,assets!$M$3:$M$25,0),1)</f>
        <v>#N/A</v>
      </c>
      <c r="G147" s="9"/>
      <c r="H147" s="19" t="s">
        <v>3787</v>
      </c>
      <c r="I147" s="19" t="s">
        <v>3788</v>
      </c>
      <c r="J147" s="31" t="e">
        <f>INDEX('CSVs pars nodes and edges'!$A$3:$C$397,MATCH('parameters FULL'!H147,'CSVs pars nodes and edges'!$B$3:$B$397,0),1)</f>
        <v>#N/A</v>
      </c>
      <c r="K147" s="65" t="s">
        <v>133</v>
      </c>
      <c r="L147" s="9" t="s">
        <v>33</v>
      </c>
      <c r="M147" s="9" t="s">
        <v>2848</v>
      </c>
      <c r="N147" s="5" t="e">
        <f>INDEX('CSVs pars nodes and edges'!$L$3:$M$50,MATCH('parameters FULL'!M147,'CSVs pars nodes and edges'!$M$3:$M$50,0),1)</f>
        <v>#N/A</v>
      </c>
      <c r="O147" s="53" t="s">
        <v>133</v>
      </c>
      <c r="P147" s="53" t="s">
        <v>133</v>
      </c>
      <c r="Q147" s="9" t="s">
        <v>3772</v>
      </c>
      <c r="R147" s="53" t="s">
        <v>133</v>
      </c>
      <c r="S147" s="53" t="s">
        <v>133</v>
      </c>
      <c r="T147" s="53" t="s">
        <v>133</v>
      </c>
      <c r="U147" s="53" t="s">
        <v>133</v>
      </c>
      <c r="V147" s="53" t="s">
        <v>133</v>
      </c>
    </row>
    <row r="148" spans="1:22" s="8" customFormat="1" ht="47.25" x14ac:dyDescent="0.25">
      <c r="A148" s="9" t="s">
        <v>3650</v>
      </c>
      <c r="B148" s="83" t="s">
        <v>3696</v>
      </c>
      <c r="C148" s="9" t="s">
        <v>3697</v>
      </c>
      <c r="D148" s="71" t="s">
        <v>3698</v>
      </c>
      <c r="E148" s="52" t="s">
        <v>3699</v>
      </c>
      <c r="F148" s="5" t="e">
        <f>INDEX(assets!$L$3:$N$25,MATCH('parameters FULL'!G148,assets!$M$3:$M$25,0),1)</f>
        <v>#N/A</v>
      </c>
      <c r="G148" s="9"/>
      <c r="H148" s="19" t="s">
        <v>3214</v>
      </c>
      <c r="I148" s="19" t="s">
        <v>3789</v>
      </c>
      <c r="J148" s="31" t="e">
        <f>INDEX('CSVs pars nodes and edges'!$A$3:$C$397,MATCH('parameters FULL'!H148,'CSVs pars nodes and edges'!$B$3:$B$397,0),1)</f>
        <v>#N/A</v>
      </c>
      <c r="K148" s="65" t="s">
        <v>133</v>
      </c>
      <c r="L148" s="9" t="s">
        <v>33</v>
      </c>
      <c r="M148" s="9" t="s">
        <v>3790</v>
      </c>
      <c r="N148" s="5" t="e">
        <f>INDEX('CSVs pars nodes and edges'!$L$3:$M$50,MATCH('parameters FULL'!M148,'CSVs pars nodes and edges'!$M$3:$M$50,0),1)</f>
        <v>#N/A</v>
      </c>
      <c r="O148" s="53" t="s">
        <v>133</v>
      </c>
      <c r="P148" s="53" t="s">
        <v>133</v>
      </c>
      <c r="Q148" s="9" t="s">
        <v>3772</v>
      </c>
      <c r="R148" s="53" t="s">
        <v>133</v>
      </c>
      <c r="S148" s="53" t="s">
        <v>133</v>
      </c>
      <c r="T148" s="9" t="s">
        <v>2659</v>
      </c>
      <c r="U148" s="53" t="s">
        <v>133</v>
      </c>
      <c r="V148" s="53" t="s">
        <v>133</v>
      </c>
    </row>
    <row r="149" spans="1:22" s="8" customFormat="1" ht="47.25" x14ac:dyDescent="0.25">
      <c r="A149" s="9" t="s">
        <v>3650</v>
      </c>
      <c r="B149" s="83" t="s">
        <v>3696</v>
      </c>
      <c r="C149" s="9" t="s">
        <v>3697</v>
      </c>
      <c r="D149" s="71" t="s">
        <v>3698</v>
      </c>
      <c r="E149" s="52" t="s">
        <v>3699</v>
      </c>
      <c r="F149" s="5" t="e">
        <f>INDEX(assets!$L$3:$N$25,MATCH('parameters FULL'!G149,assets!$M$3:$M$25,0),1)</f>
        <v>#N/A</v>
      </c>
      <c r="G149" s="9"/>
      <c r="H149" s="19" t="s">
        <v>3215</v>
      </c>
      <c r="I149" s="19" t="s">
        <v>3791</v>
      </c>
      <c r="J149" s="31" t="e">
        <f>INDEX('CSVs pars nodes and edges'!$A$3:$C$397,MATCH('parameters FULL'!H149,'CSVs pars nodes and edges'!$B$3:$B$397,0),1)</f>
        <v>#N/A</v>
      </c>
      <c r="K149" s="65" t="s">
        <v>133</v>
      </c>
      <c r="L149" s="9" t="s">
        <v>33</v>
      </c>
      <c r="M149" s="9" t="s">
        <v>3790</v>
      </c>
      <c r="N149" s="5" t="e">
        <f>INDEX('CSVs pars nodes and edges'!$L$3:$M$50,MATCH('parameters FULL'!M149,'CSVs pars nodes and edges'!$M$3:$M$50,0),1)</f>
        <v>#N/A</v>
      </c>
      <c r="O149" s="53" t="s">
        <v>133</v>
      </c>
      <c r="P149" s="53" t="s">
        <v>133</v>
      </c>
      <c r="Q149" s="9" t="s">
        <v>3772</v>
      </c>
      <c r="R149" s="53" t="s">
        <v>133</v>
      </c>
      <c r="S149" s="53" t="s">
        <v>133</v>
      </c>
      <c r="T149" s="9" t="s">
        <v>2647</v>
      </c>
      <c r="U149" s="53" t="s">
        <v>133</v>
      </c>
      <c r="V149" s="53" t="s">
        <v>133</v>
      </c>
    </row>
    <row r="150" spans="1:22" s="8" customFormat="1" ht="47.25" x14ac:dyDescent="0.25">
      <c r="A150" s="9" t="s">
        <v>3650</v>
      </c>
      <c r="B150" s="83" t="s">
        <v>3696</v>
      </c>
      <c r="C150" s="9" t="s">
        <v>3697</v>
      </c>
      <c r="D150" s="71" t="s">
        <v>3698</v>
      </c>
      <c r="E150" s="52" t="s">
        <v>3699</v>
      </c>
      <c r="F150" s="5" t="e">
        <f>INDEX(assets!$L$3:$N$25,MATCH('parameters FULL'!G150,assets!$M$3:$M$25,0),1)</f>
        <v>#N/A</v>
      </c>
      <c r="G150" s="9"/>
      <c r="H150" s="19" t="s">
        <v>3216</v>
      </c>
      <c r="I150" s="19" t="s">
        <v>3792</v>
      </c>
      <c r="J150" s="31" t="e">
        <f>INDEX('CSVs pars nodes and edges'!$A$3:$C$397,MATCH('parameters FULL'!H150,'CSVs pars nodes and edges'!$B$3:$B$397,0),1)</f>
        <v>#N/A</v>
      </c>
      <c r="K150" s="65" t="s">
        <v>133</v>
      </c>
      <c r="L150" s="9" t="s">
        <v>33</v>
      </c>
      <c r="M150" s="9" t="s">
        <v>3790</v>
      </c>
      <c r="N150" s="5" t="e">
        <f>INDEX('CSVs pars nodes and edges'!$L$3:$M$50,MATCH('parameters FULL'!M150,'CSVs pars nodes and edges'!$M$3:$M$50,0),1)</f>
        <v>#N/A</v>
      </c>
      <c r="O150" s="53" t="s">
        <v>133</v>
      </c>
      <c r="P150" s="53" t="s">
        <v>133</v>
      </c>
      <c r="Q150" s="9" t="s">
        <v>3772</v>
      </c>
      <c r="R150" s="53" t="s">
        <v>133</v>
      </c>
      <c r="S150" s="53" t="s">
        <v>133</v>
      </c>
      <c r="T150" s="53" t="s">
        <v>133</v>
      </c>
      <c r="U150" s="53" t="s">
        <v>133</v>
      </c>
      <c r="V150" s="53" t="s">
        <v>133</v>
      </c>
    </row>
    <row r="151" spans="1:22" s="8" customFormat="1" ht="47.25" x14ac:dyDescent="0.25">
      <c r="A151" s="9" t="s">
        <v>3650</v>
      </c>
      <c r="B151" s="83" t="s">
        <v>3696</v>
      </c>
      <c r="C151" s="9" t="s">
        <v>3697</v>
      </c>
      <c r="D151" s="71" t="s">
        <v>3698</v>
      </c>
      <c r="E151" s="52" t="s">
        <v>3699</v>
      </c>
      <c r="F151" s="5" t="e">
        <f>INDEX(assets!$L$3:$N$25,MATCH('parameters FULL'!G151,assets!$M$3:$M$25,0),1)</f>
        <v>#N/A</v>
      </c>
      <c r="G151" s="9"/>
      <c r="H151" s="19" t="s">
        <v>3217</v>
      </c>
      <c r="I151" s="19" t="s">
        <v>3793</v>
      </c>
      <c r="J151" s="31" t="e">
        <f>INDEX('CSVs pars nodes and edges'!$A$3:$C$397,MATCH('parameters FULL'!H151,'CSVs pars nodes and edges'!$B$3:$B$397,0),1)</f>
        <v>#N/A</v>
      </c>
      <c r="K151" s="65" t="s">
        <v>133</v>
      </c>
      <c r="L151" s="9" t="s">
        <v>33</v>
      </c>
      <c r="M151" s="9" t="s">
        <v>2848</v>
      </c>
      <c r="N151" s="5" t="e">
        <f>INDEX('CSVs pars nodes and edges'!$L$3:$M$50,MATCH('parameters FULL'!M151,'CSVs pars nodes and edges'!$M$3:$M$50,0),1)</f>
        <v>#N/A</v>
      </c>
      <c r="O151" s="53" t="s">
        <v>133</v>
      </c>
      <c r="P151" s="53" t="s">
        <v>133</v>
      </c>
      <c r="Q151" s="9" t="s">
        <v>3772</v>
      </c>
      <c r="R151" s="53" t="s">
        <v>133</v>
      </c>
      <c r="S151" s="53" t="s">
        <v>133</v>
      </c>
      <c r="T151" s="9" t="s">
        <v>3794</v>
      </c>
      <c r="U151" s="53" t="s">
        <v>133</v>
      </c>
      <c r="V151" s="53" t="s">
        <v>133</v>
      </c>
    </row>
    <row r="152" spans="1:22" s="8" customFormat="1" ht="47.25" x14ac:dyDescent="0.25">
      <c r="A152" s="9" t="s">
        <v>3650</v>
      </c>
      <c r="B152" s="83" t="s">
        <v>3696</v>
      </c>
      <c r="C152" s="9" t="s">
        <v>3697</v>
      </c>
      <c r="D152" s="71" t="s">
        <v>3698</v>
      </c>
      <c r="E152" s="52" t="s">
        <v>3699</v>
      </c>
      <c r="F152" s="5" t="e">
        <f>INDEX(assets!$L$3:$N$25,MATCH('parameters FULL'!G152,assets!$M$3:$M$25,0),1)</f>
        <v>#N/A</v>
      </c>
      <c r="G152" s="9"/>
      <c r="H152" s="19" t="s">
        <v>3218</v>
      </c>
      <c r="I152" s="19" t="s">
        <v>3795</v>
      </c>
      <c r="J152" s="31" t="e">
        <f>INDEX('CSVs pars nodes and edges'!$A$3:$C$397,MATCH('parameters FULL'!H152,'CSVs pars nodes and edges'!$B$3:$B$397,0),1)</f>
        <v>#N/A</v>
      </c>
      <c r="K152" s="65" t="s">
        <v>133</v>
      </c>
      <c r="L152" s="9" t="s">
        <v>33</v>
      </c>
      <c r="M152" s="9" t="s">
        <v>2848</v>
      </c>
      <c r="N152" s="5" t="e">
        <f>INDEX('CSVs pars nodes and edges'!$L$3:$M$50,MATCH('parameters FULL'!M152,'CSVs pars nodes and edges'!$M$3:$M$50,0),1)</f>
        <v>#N/A</v>
      </c>
      <c r="O152" s="53" t="s">
        <v>133</v>
      </c>
      <c r="P152" s="53" t="s">
        <v>133</v>
      </c>
      <c r="Q152" s="9" t="s">
        <v>3772</v>
      </c>
      <c r="R152" s="53" t="s">
        <v>133</v>
      </c>
      <c r="S152" s="53" t="s">
        <v>133</v>
      </c>
      <c r="T152" s="9" t="s">
        <v>2680</v>
      </c>
      <c r="U152" s="53" t="s">
        <v>133</v>
      </c>
      <c r="V152" s="53" t="s">
        <v>133</v>
      </c>
    </row>
    <row r="153" spans="1:22" s="8" customFormat="1" ht="47.25" x14ac:dyDescent="0.25">
      <c r="A153" s="9" t="s">
        <v>3650</v>
      </c>
      <c r="B153" s="83" t="s">
        <v>3696</v>
      </c>
      <c r="C153" s="9" t="s">
        <v>3697</v>
      </c>
      <c r="D153" s="71" t="s">
        <v>3698</v>
      </c>
      <c r="E153" s="52" t="s">
        <v>3699</v>
      </c>
      <c r="F153" s="5" t="e">
        <f>INDEX(assets!$L$3:$N$25,MATCH('parameters FULL'!G153,assets!$M$3:$M$25,0),1)</f>
        <v>#N/A</v>
      </c>
      <c r="G153" s="9"/>
      <c r="H153" s="19" t="s">
        <v>3796</v>
      </c>
      <c r="I153" s="19" t="s">
        <v>3797</v>
      </c>
      <c r="J153" s="31" t="e">
        <f>INDEX('CSVs pars nodes and edges'!$A$3:$C$397,MATCH('parameters FULL'!H153,'CSVs pars nodes and edges'!$B$3:$B$397,0),1)</f>
        <v>#N/A</v>
      </c>
      <c r="K153" s="65" t="s">
        <v>133</v>
      </c>
      <c r="L153" s="9" t="s">
        <v>33</v>
      </c>
      <c r="M153" s="9" t="s">
        <v>2470</v>
      </c>
      <c r="N153" s="5" t="str">
        <f>INDEX('CSVs pars nodes and edges'!$L$3:$M$50,MATCH('parameters FULL'!M153,'CSVs pars nodes and edges'!$M$3:$M$50,0),1)</f>
        <v>3f390e2a-c218-4b82-b17f-6be9e77f9b5c</v>
      </c>
      <c r="O153" s="53" t="s">
        <v>133</v>
      </c>
      <c r="P153" s="53" t="s">
        <v>133</v>
      </c>
      <c r="Q153" s="9" t="s">
        <v>3772</v>
      </c>
      <c r="R153" s="53" t="s">
        <v>133</v>
      </c>
      <c r="S153" s="53" t="s">
        <v>133</v>
      </c>
      <c r="T153" s="53" t="s">
        <v>133</v>
      </c>
      <c r="U153" s="53" t="s">
        <v>133</v>
      </c>
      <c r="V153" s="53" t="s">
        <v>133</v>
      </c>
    </row>
    <row r="154" spans="1:22" s="8" customFormat="1" ht="47.25" x14ac:dyDescent="0.25">
      <c r="A154" s="9" t="s">
        <v>3650</v>
      </c>
      <c r="B154" s="83" t="s">
        <v>3696</v>
      </c>
      <c r="C154" s="9" t="s">
        <v>3697</v>
      </c>
      <c r="D154" s="71" t="s">
        <v>3698</v>
      </c>
      <c r="E154" s="52" t="s">
        <v>3699</v>
      </c>
      <c r="F154" s="5" t="e">
        <f>INDEX(assets!$L$3:$N$25,MATCH('parameters FULL'!G154,assets!$M$3:$M$25,0),1)</f>
        <v>#N/A</v>
      </c>
      <c r="G154" s="9"/>
      <c r="H154" s="19" t="s">
        <v>3220</v>
      </c>
      <c r="I154" s="19" t="s">
        <v>3798</v>
      </c>
      <c r="J154" s="31" t="e">
        <f>INDEX('CSVs pars nodes and edges'!$A$3:$C$397,MATCH('parameters FULL'!H154,'CSVs pars nodes and edges'!$B$3:$B$397,0),1)</f>
        <v>#N/A</v>
      </c>
      <c r="K154" s="65" t="s">
        <v>133</v>
      </c>
      <c r="L154" s="9" t="s">
        <v>33</v>
      </c>
      <c r="M154" s="9" t="s">
        <v>2848</v>
      </c>
      <c r="N154" s="5" t="e">
        <f>INDEX('CSVs pars nodes and edges'!$L$3:$M$50,MATCH('parameters FULL'!M154,'CSVs pars nodes and edges'!$M$3:$M$50,0),1)</f>
        <v>#N/A</v>
      </c>
      <c r="O154" s="53" t="s">
        <v>133</v>
      </c>
      <c r="P154" s="53" t="s">
        <v>133</v>
      </c>
      <c r="Q154" s="9" t="s">
        <v>3772</v>
      </c>
      <c r="R154" s="53" t="s">
        <v>133</v>
      </c>
      <c r="S154" s="53" t="s">
        <v>133</v>
      </c>
      <c r="T154" s="53" t="s">
        <v>133</v>
      </c>
      <c r="U154" s="53" t="s">
        <v>133</v>
      </c>
      <c r="V154" s="53" t="s">
        <v>133</v>
      </c>
    </row>
    <row r="155" spans="1:22" s="8" customFormat="1" ht="47.25" x14ac:dyDescent="0.25">
      <c r="A155" s="9" t="s">
        <v>3650</v>
      </c>
      <c r="B155" s="83" t="s">
        <v>3696</v>
      </c>
      <c r="C155" s="9" t="s">
        <v>3697</v>
      </c>
      <c r="D155" s="71" t="s">
        <v>3698</v>
      </c>
      <c r="E155" s="52" t="s">
        <v>3699</v>
      </c>
      <c r="F155" s="5" t="e">
        <f>INDEX(assets!$L$3:$N$25,MATCH('parameters FULL'!G155,assets!$M$3:$M$25,0),1)</f>
        <v>#N/A</v>
      </c>
      <c r="G155" s="9"/>
      <c r="H155" s="19" t="s">
        <v>3221</v>
      </c>
      <c r="I155" s="19" t="s">
        <v>3799</v>
      </c>
      <c r="J155" s="31" t="e">
        <f>INDEX('CSVs pars nodes and edges'!$A$3:$C$397,MATCH('parameters FULL'!H155,'CSVs pars nodes and edges'!$B$3:$B$397,0),1)</f>
        <v>#N/A</v>
      </c>
      <c r="K155" s="65" t="s">
        <v>133</v>
      </c>
      <c r="L155" s="9" t="s">
        <v>33</v>
      </c>
      <c r="M155" s="9" t="s">
        <v>2848</v>
      </c>
      <c r="N155" s="5" t="e">
        <f>INDEX('CSVs pars nodes and edges'!$L$3:$M$50,MATCH('parameters FULL'!M155,'CSVs pars nodes and edges'!$M$3:$M$50,0),1)</f>
        <v>#N/A</v>
      </c>
      <c r="O155" s="53" t="s">
        <v>133</v>
      </c>
      <c r="P155" s="53" t="s">
        <v>133</v>
      </c>
      <c r="Q155" s="9" t="s">
        <v>3772</v>
      </c>
      <c r="R155" s="53" t="s">
        <v>133</v>
      </c>
      <c r="S155" s="53" t="s">
        <v>133</v>
      </c>
      <c r="T155" s="53" t="s">
        <v>133</v>
      </c>
      <c r="U155" s="53" t="s">
        <v>133</v>
      </c>
      <c r="V155" s="53" t="s">
        <v>133</v>
      </c>
    </row>
    <row r="156" spans="1:22" s="8" customFormat="1" ht="47.25" x14ac:dyDescent="0.25">
      <c r="A156" s="9" t="s">
        <v>3650</v>
      </c>
      <c r="B156" s="83" t="s">
        <v>3696</v>
      </c>
      <c r="C156" s="9" t="s">
        <v>3697</v>
      </c>
      <c r="D156" s="71" t="s">
        <v>3698</v>
      </c>
      <c r="E156" s="52" t="s">
        <v>3699</v>
      </c>
      <c r="F156" s="5" t="e">
        <f>INDEX(assets!$L$3:$N$25,MATCH('parameters FULL'!G156,assets!$M$3:$M$25,0),1)</f>
        <v>#N/A</v>
      </c>
      <c r="G156" s="9"/>
      <c r="H156" s="19" t="s">
        <v>3222</v>
      </c>
      <c r="I156" s="19" t="s">
        <v>3800</v>
      </c>
      <c r="J156" s="31" t="e">
        <f>INDEX('CSVs pars nodes and edges'!$A$3:$C$397,MATCH('parameters FULL'!H156,'CSVs pars nodes and edges'!$B$3:$B$397,0),1)</f>
        <v>#N/A</v>
      </c>
      <c r="K156" s="65" t="s">
        <v>133</v>
      </c>
      <c r="L156" s="9" t="s">
        <v>33</v>
      </c>
      <c r="M156" s="9" t="s">
        <v>2848</v>
      </c>
      <c r="N156" s="5" t="e">
        <f>INDEX('CSVs pars nodes and edges'!$L$3:$M$50,MATCH('parameters FULL'!M156,'CSVs pars nodes and edges'!$M$3:$M$50,0),1)</f>
        <v>#N/A</v>
      </c>
      <c r="O156" s="53" t="s">
        <v>133</v>
      </c>
      <c r="P156" s="53" t="s">
        <v>133</v>
      </c>
      <c r="Q156" s="9" t="s">
        <v>3772</v>
      </c>
      <c r="R156" s="53" t="s">
        <v>133</v>
      </c>
      <c r="S156" s="53" t="s">
        <v>133</v>
      </c>
      <c r="T156" s="53" t="s">
        <v>133</v>
      </c>
      <c r="U156" s="53" t="s">
        <v>133</v>
      </c>
      <c r="V156" s="53" t="s">
        <v>133</v>
      </c>
    </row>
    <row r="157" spans="1:22" s="8" customFormat="1" ht="47.25" x14ac:dyDescent="0.25">
      <c r="A157" s="9" t="s">
        <v>3650</v>
      </c>
      <c r="B157" s="83" t="s">
        <v>3696</v>
      </c>
      <c r="C157" s="9" t="s">
        <v>3697</v>
      </c>
      <c r="D157" s="71" t="s">
        <v>3698</v>
      </c>
      <c r="E157" s="52" t="s">
        <v>3699</v>
      </c>
      <c r="F157" s="5" t="e">
        <f>INDEX(assets!$L$3:$N$25,MATCH('parameters FULL'!G157,assets!$M$3:$M$25,0),1)</f>
        <v>#N/A</v>
      </c>
      <c r="G157" s="9"/>
      <c r="H157" s="19" t="s">
        <v>3223</v>
      </c>
      <c r="I157" s="19" t="s">
        <v>3801</v>
      </c>
      <c r="J157" s="31" t="e">
        <f>INDEX('CSVs pars nodes and edges'!$A$3:$C$397,MATCH('parameters FULL'!H157,'CSVs pars nodes and edges'!$B$3:$B$397,0),1)</f>
        <v>#N/A</v>
      </c>
      <c r="K157" s="65" t="s">
        <v>133</v>
      </c>
      <c r="L157" s="9" t="s">
        <v>33</v>
      </c>
      <c r="M157" s="9" t="s">
        <v>2848</v>
      </c>
      <c r="N157" s="5" t="e">
        <f>INDEX('CSVs pars nodes and edges'!$L$3:$M$50,MATCH('parameters FULL'!M157,'CSVs pars nodes and edges'!$M$3:$M$50,0),1)</f>
        <v>#N/A</v>
      </c>
      <c r="O157" s="53" t="s">
        <v>133</v>
      </c>
      <c r="P157" s="53" t="s">
        <v>133</v>
      </c>
      <c r="Q157" s="9" t="s">
        <v>3772</v>
      </c>
      <c r="R157" s="53" t="s">
        <v>133</v>
      </c>
      <c r="S157" s="53" t="s">
        <v>133</v>
      </c>
      <c r="T157" s="53" t="s">
        <v>133</v>
      </c>
      <c r="U157" s="53" t="s">
        <v>133</v>
      </c>
      <c r="V157" s="53" t="s">
        <v>133</v>
      </c>
    </row>
    <row r="158" spans="1:22" s="8" customFormat="1" ht="47.25" x14ac:dyDescent="0.25">
      <c r="A158" s="9" t="s">
        <v>3650</v>
      </c>
      <c r="B158" s="83" t="s">
        <v>3696</v>
      </c>
      <c r="C158" s="9" t="s">
        <v>3697</v>
      </c>
      <c r="D158" s="71" t="s">
        <v>3698</v>
      </c>
      <c r="E158" s="52" t="s">
        <v>3699</v>
      </c>
      <c r="F158" s="5" t="e">
        <f>INDEX(assets!$L$3:$N$25,MATCH('parameters FULL'!G158,assets!$M$3:$M$25,0),1)</f>
        <v>#N/A</v>
      </c>
      <c r="G158" s="9"/>
      <c r="H158" s="19" t="s">
        <v>3224</v>
      </c>
      <c r="I158" s="19" t="s">
        <v>3802</v>
      </c>
      <c r="J158" s="31" t="e">
        <f>INDEX('CSVs pars nodes and edges'!$A$3:$C$397,MATCH('parameters FULL'!H158,'CSVs pars nodes and edges'!$B$3:$B$397,0),1)</f>
        <v>#N/A</v>
      </c>
      <c r="K158" s="65" t="s">
        <v>133</v>
      </c>
      <c r="L158" s="9" t="s">
        <v>33</v>
      </c>
      <c r="M158" s="9" t="s">
        <v>2848</v>
      </c>
      <c r="N158" s="5" t="e">
        <f>INDEX('CSVs pars nodes and edges'!$L$3:$M$50,MATCH('parameters FULL'!M158,'CSVs pars nodes and edges'!$M$3:$M$50,0),1)</f>
        <v>#N/A</v>
      </c>
      <c r="O158" s="53" t="s">
        <v>133</v>
      </c>
      <c r="P158" s="53" t="s">
        <v>133</v>
      </c>
      <c r="Q158" s="9" t="s">
        <v>3772</v>
      </c>
      <c r="R158" s="53" t="s">
        <v>133</v>
      </c>
      <c r="S158" s="53" t="s">
        <v>133</v>
      </c>
      <c r="T158" s="53" t="s">
        <v>133</v>
      </c>
      <c r="U158" s="53" t="s">
        <v>133</v>
      </c>
      <c r="V158" s="53" t="s">
        <v>133</v>
      </c>
    </row>
    <row r="159" spans="1:22" s="8" customFormat="1" ht="47.25" x14ac:dyDescent="0.25">
      <c r="A159" s="9" t="s">
        <v>3650</v>
      </c>
      <c r="B159" s="83" t="s">
        <v>3696</v>
      </c>
      <c r="C159" s="9" t="s">
        <v>3697</v>
      </c>
      <c r="D159" s="71" t="s">
        <v>3698</v>
      </c>
      <c r="E159" s="52" t="s">
        <v>3699</v>
      </c>
      <c r="F159" s="5" t="e">
        <f>INDEX(assets!$L$3:$N$25,MATCH('parameters FULL'!G159,assets!$M$3:$M$25,0),1)</f>
        <v>#N/A</v>
      </c>
      <c r="G159" s="9"/>
      <c r="H159" s="19" t="s">
        <v>3803</v>
      </c>
      <c r="I159" s="19" t="s">
        <v>3804</v>
      </c>
      <c r="J159" s="31" t="e">
        <f>INDEX('CSVs pars nodes and edges'!$A$3:$C$397,MATCH('parameters FULL'!H159,'CSVs pars nodes and edges'!$B$3:$B$397,0),1)</f>
        <v>#N/A</v>
      </c>
      <c r="K159" s="65" t="s">
        <v>133</v>
      </c>
      <c r="L159" s="9" t="s">
        <v>33</v>
      </c>
      <c r="M159" s="9" t="s">
        <v>2852</v>
      </c>
      <c r="N159" s="5" t="e">
        <f>INDEX('CSVs pars nodes and edges'!$L$3:$M$50,MATCH('parameters FULL'!M159,'CSVs pars nodes and edges'!$M$3:$M$50,0),1)</f>
        <v>#N/A</v>
      </c>
      <c r="O159" s="53" t="s">
        <v>133</v>
      </c>
      <c r="P159" s="53" t="s">
        <v>133</v>
      </c>
      <c r="Q159" s="9" t="s">
        <v>3772</v>
      </c>
      <c r="R159" s="53" t="s">
        <v>133</v>
      </c>
      <c r="S159" s="53" t="s">
        <v>133</v>
      </c>
      <c r="T159" s="53" t="s">
        <v>133</v>
      </c>
      <c r="U159" s="53" t="s">
        <v>133</v>
      </c>
      <c r="V159" s="53" t="s">
        <v>133</v>
      </c>
    </row>
    <row r="160" spans="1:22" s="8" customFormat="1" ht="47.25" x14ac:dyDescent="0.25">
      <c r="A160" s="9" t="s">
        <v>3650</v>
      </c>
      <c r="B160" s="83" t="s">
        <v>3696</v>
      </c>
      <c r="C160" s="9" t="s">
        <v>3697</v>
      </c>
      <c r="D160" s="71" t="s">
        <v>3698</v>
      </c>
      <c r="E160" s="52" t="s">
        <v>3699</v>
      </c>
      <c r="F160" s="5" t="e">
        <f>INDEX(assets!$L$3:$N$25,MATCH('parameters FULL'!G160,assets!$M$3:$M$25,0),1)</f>
        <v>#N/A</v>
      </c>
      <c r="G160" s="9"/>
      <c r="H160" s="19" t="s">
        <v>3805</v>
      </c>
      <c r="I160" s="19" t="s">
        <v>3806</v>
      </c>
      <c r="J160" s="31" t="e">
        <f>INDEX('CSVs pars nodes and edges'!$A$3:$C$397,MATCH('parameters FULL'!H160,'CSVs pars nodes and edges'!$B$3:$B$397,0),1)</f>
        <v>#N/A</v>
      </c>
      <c r="K160" s="65" t="s">
        <v>133</v>
      </c>
      <c r="L160" s="9" t="s">
        <v>33</v>
      </c>
      <c r="M160" s="9" t="s">
        <v>2852</v>
      </c>
      <c r="N160" s="5" t="e">
        <f>INDEX('CSVs pars nodes and edges'!$L$3:$M$50,MATCH('parameters FULL'!M160,'CSVs pars nodes and edges'!$M$3:$M$50,0),1)</f>
        <v>#N/A</v>
      </c>
      <c r="O160" s="53" t="s">
        <v>133</v>
      </c>
      <c r="P160" s="53" t="s">
        <v>133</v>
      </c>
      <c r="Q160" s="9" t="s">
        <v>3772</v>
      </c>
      <c r="R160" s="53" t="s">
        <v>133</v>
      </c>
      <c r="S160" s="53" t="s">
        <v>133</v>
      </c>
      <c r="T160" s="53" t="s">
        <v>133</v>
      </c>
      <c r="U160" s="53" t="s">
        <v>133</v>
      </c>
      <c r="V160" s="53" t="s">
        <v>133</v>
      </c>
    </row>
    <row r="161" spans="1:22" s="8" customFormat="1" ht="47.25" x14ac:dyDescent="0.25">
      <c r="A161" s="9" t="s">
        <v>3650</v>
      </c>
      <c r="B161" s="83" t="s">
        <v>3696</v>
      </c>
      <c r="C161" s="9" t="s">
        <v>3697</v>
      </c>
      <c r="D161" s="71" t="s">
        <v>3698</v>
      </c>
      <c r="E161" s="52" t="s">
        <v>3699</v>
      </c>
      <c r="F161" s="5" t="e">
        <f>INDEX(assets!$L$3:$N$25,MATCH('parameters FULL'!G161,assets!$M$3:$M$25,0),1)</f>
        <v>#N/A</v>
      </c>
      <c r="G161" s="9" t="s">
        <v>3807</v>
      </c>
      <c r="H161" s="19" t="s">
        <v>3808</v>
      </c>
      <c r="I161" s="19" t="s">
        <v>3809</v>
      </c>
      <c r="J161" s="31" t="e">
        <f>INDEX('CSVs pars nodes and edges'!$A$3:$C$397,MATCH('parameters FULL'!H161,'CSVs pars nodes and edges'!$B$3:$B$397,0),1)</f>
        <v>#N/A</v>
      </c>
      <c r="K161" s="65" t="s">
        <v>133</v>
      </c>
      <c r="L161" s="9" t="s">
        <v>33</v>
      </c>
      <c r="M161" s="9" t="s">
        <v>2848</v>
      </c>
      <c r="N161" s="5" t="e">
        <f>INDEX('CSVs pars nodes and edges'!$L$3:$M$50,MATCH('parameters FULL'!M161,'CSVs pars nodes and edges'!$M$3:$M$50,0),1)</f>
        <v>#N/A</v>
      </c>
      <c r="O161" s="53" t="s">
        <v>133</v>
      </c>
      <c r="P161" s="53" t="s">
        <v>133</v>
      </c>
      <c r="Q161" s="9" t="s">
        <v>3772</v>
      </c>
      <c r="R161" s="53" t="s">
        <v>133</v>
      </c>
      <c r="S161" s="53" t="s">
        <v>133</v>
      </c>
      <c r="T161" s="53" t="s">
        <v>133</v>
      </c>
      <c r="U161" s="53" t="s">
        <v>133</v>
      </c>
      <c r="V161" s="53" t="s">
        <v>133</v>
      </c>
    </row>
    <row r="162" spans="1:22" s="8" customFormat="1" ht="47.25" x14ac:dyDescent="0.25">
      <c r="A162" s="9" t="s">
        <v>3650</v>
      </c>
      <c r="B162" s="83" t="s">
        <v>3696</v>
      </c>
      <c r="C162" s="9" t="s">
        <v>3697</v>
      </c>
      <c r="D162" s="71" t="s">
        <v>3698</v>
      </c>
      <c r="E162" s="52" t="s">
        <v>3699</v>
      </c>
      <c r="F162" s="5" t="e">
        <f>INDEX(assets!$L$3:$N$25,MATCH('parameters FULL'!G162,assets!$M$3:$M$25,0),1)</f>
        <v>#N/A</v>
      </c>
      <c r="G162" s="9" t="s">
        <v>3807</v>
      </c>
      <c r="H162" s="19" t="s">
        <v>3810</v>
      </c>
      <c r="I162" s="19" t="s">
        <v>3811</v>
      </c>
      <c r="J162" s="31" t="e">
        <f>INDEX('CSVs pars nodes and edges'!$A$3:$C$397,MATCH('parameters FULL'!H162,'CSVs pars nodes and edges'!$B$3:$B$397,0),1)</f>
        <v>#N/A</v>
      </c>
      <c r="K162" s="65" t="s">
        <v>133</v>
      </c>
      <c r="L162" s="9" t="s">
        <v>33</v>
      </c>
      <c r="M162" s="9" t="s">
        <v>2848</v>
      </c>
      <c r="N162" s="5" t="e">
        <f>INDEX('CSVs pars nodes and edges'!$L$3:$M$50,MATCH('parameters FULL'!M162,'CSVs pars nodes and edges'!$M$3:$M$50,0),1)</f>
        <v>#N/A</v>
      </c>
      <c r="O162" s="53" t="s">
        <v>133</v>
      </c>
      <c r="P162" s="53" t="s">
        <v>133</v>
      </c>
      <c r="Q162" s="9" t="s">
        <v>3772</v>
      </c>
      <c r="R162" s="53" t="s">
        <v>133</v>
      </c>
      <c r="S162" s="53" t="s">
        <v>133</v>
      </c>
      <c r="T162" s="53" t="s">
        <v>133</v>
      </c>
      <c r="U162" s="53" t="s">
        <v>133</v>
      </c>
      <c r="V162" s="53" t="s">
        <v>133</v>
      </c>
    </row>
    <row r="163" spans="1:22" s="8" customFormat="1" ht="47.25" x14ac:dyDescent="0.25">
      <c r="A163" s="9" t="s">
        <v>3650</v>
      </c>
      <c r="B163" s="83" t="s">
        <v>3696</v>
      </c>
      <c r="C163" s="9" t="s">
        <v>3697</v>
      </c>
      <c r="D163" s="71" t="s">
        <v>3698</v>
      </c>
      <c r="E163" s="52" t="s">
        <v>3699</v>
      </c>
      <c r="F163" s="5" t="e">
        <f>INDEX(assets!$L$3:$N$25,MATCH('parameters FULL'!G163,assets!$M$3:$M$25,0),1)</f>
        <v>#N/A</v>
      </c>
      <c r="G163" s="9" t="s">
        <v>3807</v>
      </c>
      <c r="H163" s="19" t="s">
        <v>3812</v>
      </c>
      <c r="I163" s="19" t="s">
        <v>3813</v>
      </c>
      <c r="J163" s="31" t="e">
        <f>INDEX('CSVs pars nodes and edges'!$A$3:$C$397,MATCH('parameters FULL'!H163,'CSVs pars nodes and edges'!$B$3:$B$397,0),1)</f>
        <v>#N/A</v>
      </c>
      <c r="K163" s="65" t="s">
        <v>133</v>
      </c>
      <c r="L163" s="9" t="s">
        <v>33</v>
      </c>
      <c r="M163" s="9" t="s">
        <v>2852</v>
      </c>
      <c r="N163" s="5" t="e">
        <f>INDEX('CSVs pars nodes and edges'!$L$3:$M$50,MATCH('parameters FULL'!M163,'CSVs pars nodes and edges'!$M$3:$M$50,0),1)</f>
        <v>#N/A</v>
      </c>
      <c r="O163" s="53" t="s">
        <v>133</v>
      </c>
      <c r="P163" s="53" t="s">
        <v>133</v>
      </c>
      <c r="Q163" s="9" t="s">
        <v>3772</v>
      </c>
      <c r="R163" s="53" t="s">
        <v>133</v>
      </c>
      <c r="S163" s="53" t="s">
        <v>133</v>
      </c>
      <c r="T163" s="53" t="s">
        <v>133</v>
      </c>
      <c r="U163" s="53" t="s">
        <v>133</v>
      </c>
      <c r="V163" s="53" t="s">
        <v>133</v>
      </c>
    </row>
    <row r="164" spans="1:22" s="8" customFormat="1" ht="47.25" x14ac:dyDescent="0.25">
      <c r="A164" s="9" t="s">
        <v>3650</v>
      </c>
      <c r="B164" s="83" t="s">
        <v>3696</v>
      </c>
      <c r="C164" s="9" t="s">
        <v>3697</v>
      </c>
      <c r="D164" s="71" t="s">
        <v>3698</v>
      </c>
      <c r="E164" s="52" t="s">
        <v>3699</v>
      </c>
      <c r="F164" s="5" t="e">
        <f>INDEX(assets!$L$3:$N$25,MATCH('parameters FULL'!G164,assets!$M$3:$M$25,0),1)</f>
        <v>#N/A</v>
      </c>
      <c r="G164" s="9" t="s">
        <v>3807</v>
      </c>
      <c r="H164" s="19" t="s">
        <v>3812</v>
      </c>
      <c r="I164" s="19" t="s">
        <v>3814</v>
      </c>
      <c r="J164" s="31" t="e">
        <f>INDEX('CSVs pars nodes and edges'!$A$3:$C$397,MATCH('parameters FULL'!H164,'CSVs pars nodes and edges'!$B$3:$B$397,0),1)</f>
        <v>#N/A</v>
      </c>
      <c r="K164" s="65" t="s">
        <v>133</v>
      </c>
      <c r="L164" s="9" t="s">
        <v>33</v>
      </c>
      <c r="M164" s="9" t="s">
        <v>2852</v>
      </c>
      <c r="N164" s="5" t="e">
        <f>INDEX('CSVs pars nodes and edges'!$L$3:$M$50,MATCH('parameters FULL'!M164,'CSVs pars nodes and edges'!$M$3:$M$50,0),1)</f>
        <v>#N/A</v>
      </c>
      <c r="O164" s="53" t="s">
        <v>133</v>
      </c>
      <c r="P164" s="53" t="s">
        <v>133</v>
      </c>
      <c r="Q164" s="9" t="s">
        <v>3772</v>
      </c>
      <c r="R164" s="53" t="s">
        <v>133</v>
      </c>
      <c r="S164" s="53" t="s">
        <v>133</v>
      </c>
      <c r="T164" s="53" t="s">
        <v>133</v>
      </c>
      <c r="U164" s="53" t="s">
        <v>133</v>
      </c>
      <c r="V164" s="53" t="s">
        <v>133</v>
      </c>
    </row>
    <row r="165" spans="1:22" s="7" customFormat="1" ht="47.25" x14ac:dyDescent="0.25">
      <c r="A165" s="9" t="s">
        <v>3650</v>
      </c>
      <c r="B165" s="83" t="s">
        <v>3696</v>
      </c>
      <c r="C165" s="9" t="s">
        <v>3697</v>
      </c>
      <c r="D165" s="71" t="s">
        <v>3698</v>
      </c>
      <c r="E165" s="52" t="s">
        <v>3699</v>
      </c>
      <c r="F165" s="5" t="e">
        <f>INDEX(assets!$L$3:$N$25,MATCH('parameters FULL'!G165,assets!$M$3:$M$25,0),1)</f>
        <v>#N/A</v>
      </c>
      <c r="G165" s="9" t="s">
        <v>3815</v>
      </c>
      <c r="H165" s="19" t="s">
        <v>3816</v>
      </c>
      <c r="I165" s="19" t="s">
        <v>3817</v>
      </c>
      <c r="J165" s="31" t="e">
        <f>INDEX('CSVs pars nodes and edges'!$A$3:$C$397,MATCH('parameters FULL'!H165,'CSVs pars nodes and edges'!$B$3:$B$397,0),1)</f>
        <v>#N/A</v>
      </c>
      <c r="K165" s="65" t="s">
        <v>133</v>
      </c>
      <c r="L165" s="9" t="s">
        <v>33</v>
      </c>
      <c r="M165" s="9" t="s">
        <v>2848</v>
      </c>
      <c r="N165" s="5" t="e">
        <f>INDEX('CSVs pars nodes and edges'!$L$3:$M$50,MATCH('parameters FULL'!M165,'CSVs pars nodes and edges'!$M$3:$M$50,0),1)</f>
        <v>#N/A</v>
      </c>
      <c r="O165" s="53" t="s">
        <v>133</v>
      </c>
      <c r="P165" s="53" t="s">
        <v>133</v>
      </c>
      <c r="Q165" s="9" t="s">
        <v>3772</v>
      </c>
      <c r="R165" s="53" t="s">
        <v>133</v>
      </c>
      <c r="S165" s="53" t="s">
        <v>133</v>
      </c>
      <c r="T165" s="53" t="s">
        <v>133</v>
      </c>
      <c r="U165" s="53" t="s">
        <v>133</v>
      </c>
      <c r="V165" s="53" t="s">
        <v>133</v>
      </c>
    </row>
    <row r="166" spans="1:22" s="7" customFormat="1" ht="47.25" x14ac:dyDescent="0.25">
      <c r="A166" s="9" t="s">
        <v>3650</v>
      </c>
      <c r="B166" s="83" t="s">
        <v>3696</v>
      </c>
      <c r="C166" s="9" t="s">
        <v>3697</v>
      </c>
      <c r="D166" s="71" t="s">
        <v>3698</v>
      </c>
      <c r="E166" s="52" t="s">
        <v>3699</v>
      </c>
      <c r="F166" s="5" t="e">
        <f>INDEX(assets!$L$3:$N$25,MATCH('parameters FULL'!G166,assets!$M$3:$M$25,0),1)</f>
        <v>#N/A</v>
      </c>
      <c r="G166" s="9" t="s">
        <v>3815</v>
      </c>
      <c r="H166" s="19" t="s">
        <v>3818</v>
      </c>
      <c r="I166" s="19" t="s">
        <v>3819</v>
      </c>
      <c r="J166" s="31" t="e">
        <f>INDEX('CSVs pars nodes and edges'!$A$3:$C$397,MATCH('parameters FULL'!H166,'CSVs pars nodes and edges'!$B$3:$B$397,0),1)</f>
        <v>#N/A</v>
      </c>
      <c r="K166" s="65" t="s">
        <v>133</v>
      </c>
      <c r="L166" s="9" t="s">
        <v>33</v>
      </c>
      <c r="M166" s="9" t="s">
        <v>2848</v>
      </c>
      <c r="N166" s="5" t="e">
        <f>INDEX('CSVs pars nodes and edges'!$L$3:$M$50,MATCH('parameters FULL'!M166,'CSVs pars nodes and edges'!$M$3:$M$50,0),1)</f>
        <v>#N/A</v>
      </c>
      <c r="O166" s="53" t="s">
        <v>133</v>
      </c>
      <c r="P166" s="53" t="s">
        <v>133</v>
      </c>
      <c r="Q166" s="9" t="s">
        <v>3772</v>
      </c>
      <c r="R166" s="53" t="s">
        <v>133</v>
      </c>
      <c r="S166" s="53" t="s">
        <v>133</v>
      </c>
      <c r="T166" s="53" t="s">
        <v>133</v>
      </c>
      <c r="U166" s="53" t="s">
        <v>133</v>
      </c>
      <c r="V166" s="53" t="s">
        <v>133</v>
      </c>
    </row>
    <row r="167" spans="1:22" s="7" customFormat="1" ht="47.25" x14ac:dyDescent="0.25">
      <c r="A167" s="9" t="s">
        <v>3650</v>
      </c>
      <c r="B167" s="83" t="s">
        <v>3696</v>
      </c>
      <c r="C167" s="9" t="s">
        <v>3697</v>
      </c>
      <c r="D167" s="71" t="s">
        <v>3698</v>
      </c>
      <c r="E167" s="52" t="s">
        <v>3699</v>
      </c>
      <c r="F167" s="5" t="e">
        <f>INDEX(assets!$L$3:$N$25,MATCH('parameters FULL'!G167,assets!$M$3:$M$25,0),1)</f>
        <v>#N/A</v>
      </c>
      <c r="G167" s="9" t="s">
        <v>3815</v>
      </c>
      <c r="H167" s="19" t="s">
        <v>3820</v>
      </c>
      <c r="I167" s="19" t="s">
        <v>3821</v>
      </c>
      <c r="J167" s="31" t="e">
        <f>INDEX('CSVs pars nodes and edges'!$A$3:$C$397,MATCH('parameters FULL'!H167,'CSVs pars nodes and edges'!$B$3:$B$397,0),1)</f>
        <v>#N/A</v>
      </c>
      <c r="K167" s="65" t="s">
        <v>133</v>
      </c>
      <c r="L167" s="9" t="s">
        <v>33</v>
      </c>
      <c r="M167" s="9" t="s">
        <v>2852</v>
      </c>
      <c r="N167" s="5" t="e">
        <f>INDEX('CSVs pars nodes and edges'!$L$3:$M$50,MATCH('parameters FULL'!M167,'CSVs pars nodes and edges'!$M$3:$M$50,0),1)</f>
        <v>#N/A</v>
      </c>
      <c r="O167" s="53" t="s">
        <v>133</v>
      </c>
      <c r="P167" s="53" t="s">
        <v>133</v>
      </c>
      <c r="Q167" s="9" t="s">
        <v>3772</v>
      </c>
      <c r="R167" s="53" t="s">
        <v>133</v>
      </c>
      <c r="S167" s="53" t="s">
        <v>133</v>
      </c>
      <c r="T167" s="53" t="s">
        <v>133</v>
      </c>
      <c r="U167" s="53" t="s">
        <v>133</v>
      </c>
      <c r="V167" s="53" t="s">
        <v>133</v>
      </c>
    </row>
    <row r="168" spans="1:22" s="7" customFormat="1" ht="47.25" x14ac:dyDescent="0.25">
      <c r="A168" s="9" t="s">
        <v>3650</v>
      </c>
      <c r="B168" s="83" t="s">
        <v>3696</v>
      </c>
      <c r="C168" s="9" t="s">
        <v>3697</v>
      </c>
      <c r="D168" s="71" t="s">
        <v>3698</v>
      </c>
      <c r="E168" s="52" t="s">
        <v>3699</v>
      </c>
      <c r="F168" s="5" t="e">
        <f>INDEX(assets!$L$3:$N$25,MATCH('parameters FULL'!G168,assets!$M$3:$M$25,0),1)</f>
        <v>#N/A</v>
      </c>
      <c r="G168" s="9" t="s">
        <v>3815</v>
      </c>
      <c r="H168" s="19" t="s">
        <v>3820</v>
      </c>
      <c r="I168" s="19" t="s">
        <v>3822</v>
      </c>
      <c r="J168" s="31" t="e">
        <f>INDEX('CSVs pars nodes and edges'!$A$3:$C$397,MATCH('parameters FULL'!H168,'CSVs pars nodes and edges'!$B$3:$B$397,0),1)</f>
        <v>#N/A</v>
      </c>
      <c r="K168" s="65" t="s">
        <v>133</v>
      </c>
      <c r="L168" s="9" t="s">
        <v>33</v>
      </c>
      <c r="M168" s="9" t="s">
        <v>2852</v>
      </c>
      <c r="N168" s="5" t="e">
        <f>INDEX('CSVs pars nodes and edges'!$L$3:$M$50,MATCH('parameters FULL'!M168,'CSVs pars nodes and edges'!$M$3:$M$50,0),1)</f>
        <v>#N/A</v>
      </c>
      <c r="O168" s="53" t="s">
        <v>133</v>
      </c>
      <c r="P168" s="53" t="s">
        <v>133</v>
      </c>
      <c r="Q168" s="9" t="s">
        <v>3772</v>
      </c>
      <c r="R168" s="53" t="s">
        <v>133</v>
      </c>
      <c r="S168" s="53" t="s">
        <v>133</v>
      </c>
      <c r="T168" s="53" t="s">
        <v>133</v>
      </c>
      <c r="U168" s="53" t="s">
        <v>133</v>
      </c>
      <c r="V168" s="53" t="s">
        <v>133</v>
      </c>
    </row>
    <row r="169" spans="1:22" s="8" customFormat="1" ht="47.25" x14ac:dyDescent="0.25">
      <c r="A169" s="9" t="s">
        <v>3650</v>
      </c>
      <c r="B169" s="83" t="s">
        <v>3696</v>
      </c>
      <c r="C169" s="9" t="s">
        <v>3697</v>
      </c>
      <c r="D169" s="71" t="s">
        <v>3698</v>
      </c>
      <c r="E169" s="52" t="s">
        <v>3699</v>
      </c>
      <c r="F169" s="5" t="e">
        <f>INDEX(assets!$L$3:$N$25,MATCH('parameters FULL'!G169,assets!$M$3:$M$25,0),1)</f>
        <v>#N/A</v>
      </c>
      <c r="G169" s="9" t="s">
        <v>3807</v>
      </c>
      <c r="H169" s="19" t="s">
        <v>3823</v>
      </c>
      <c r="I169" s="19" t="s">
        <v>3824</v>
      </c>
      <c r="J169" s="31" t="e">
        <f>INDEX('CSVs pars nodes and edges'!$A$3:$C$397,MATCH('parameters FULL'!H169,'CSVs pars nodes and edges'!$B$3:$B$397,0),1)</f>
        <v>#N/A</v>
      </c>
      <c r="K169" s="65" t="s">
        <v>133</v>
      </c>
      <c r="L169" s="9" t="s">
        <v>33</v>
      </c>
      <c r="M169" s="9" t="s">
        <v>2848</v>
      </c>
      <c r="N169" s="5" t="e">
        <f>INDEX('CSVs pars nodes and edges'!$L$3:$M$50,MATCH('parameters FULL'!M169,'CSVs pars nodes and edges'!$M$3:$M$50,0),1)</f>
        <v>#N/A</v>
      </c>
      <c r="O169" s="53" t="s">
        <v>133</v>
      </c>
      <c r="P169" s="53" t="s">
        <v>133</v>
      </c>
      <c r="Q169" s="9" t="s">
        <v>3772</v>
      </c>
      <c r="R169" s="53" t="s">
        <v>133</v>
      </c>
      <c r="S169" s="53" t="s">
        <v>133</v>
      </c>
      <c r="T169" s="53" t="s">
        <v>133</v>
      </c>
      <c r="U169" s="53" t="s">
        <v>133</v>
      </c>
      <c r="V169" s="53" t="s">
        <v>133</v>
      </c>
    </row>
    <row r="170" spans="1:22" s="8" customFormat="1" ht="47.25" x14ac:dyDescent="0.25">
      <c r="A170" s="9" t="s">
        <v>3650</v>
      </c>
      <c r="B170" s="83" t="s">
        <v>3696</v>
      </c>
      <c r="C170" s="9" t="s">
        <v>3697</v>
      </c>
      <c r="D170" s="71" t="s">
        <v>3698</v>
      </c>
      <c r="E170" s="52" t="s">
        <v>3699</v>
      </c>
      <c r="F170" s="5" t="e">
        <f>INDEX(assets!$L$3:$N$25,MATCH('parameters FULL'!G170,assets!$M$3:$M$25,0),1)</f>
        <v>#N/A</v>
      </c>
      <c r="G170" s="9" t="s">
        <v>3807</v>
      </c>
      <c r="H170" s="19" t="s">
        <v>3825</v>
      </c>
      <c r="I170" s="19" t="s">
        <v>3826</v>
      </c>
      <c r="J170" s="31" t="e">
        <f>INDEX('CSVs pars nodes and edges'!$A$3:$C$397,MATCH('parameters FULL'!H170,'CSVs pars nodes and edges'!$B$3:$B$397,0),1)</f>
        <v>#N/A</v>
      </c>
      <c r="K170" s="65" t="s">
        <v>133</v>
      </c>
      <c r="L170" s="9" t="s">
        <v>33</v>
      </c>
      <c r="M170" s="9" t="s">
        <v>2848</v>
      </c>
      <c r="N170" s="5" t="e">
        <f>INDEX('CSVs pars nodes and edges'!$L$3:$M$50,MATCH('parameters FULL'!M170,'CSVs pars nodes and edges'!$M$3:$M$50,0),1)</f>
        <v>#N/A</v>
      </c>
      <c r="O170" s="53" t="s">
        <v>133</v>
      </c>
      <c r="P170" s="53" t="s">
        <v>133</v>
      </c>
      <c r="Q170" s="9" t="s">
        <v>3772</v>
      </c>
      <c r="R170" s="53" t="s">
        <v>133</v>
      </c>
      <c r="S170" s="53" t="s">
        <v>133</v>
      </c>
      <c r="T170" s="53" t="s">
        <v>133</v>
      </c>
      <c r="U170" s="53" t="s">
        <v>133</v>
      </c>
      <c r="V170" s="53" t="s">
        <v>133</v>
      </c>
    </row>
    <row r="171" spans="1:22" s="8" customFormat="1" ht="47.25" x14ac:dyDescent="0.25">
      <c r="A171" s="9" t="s">
        <v>3650</v>
      </c>
      <c r="B171" s="83" t="s">
        <v>3696</v>
      </c>
      <c r="C171" s="9" t="s">
        <v>3697</v>
      </c>
      <c r="D171" s="71" t="s">
        <v>3698</v>
      </c>
      <c r="E171" s="52" t="s">
        <v>3699</v>
      </c>
      <c r="F171" s="5" t="e">
        <f>INDEX(assets!$L$3:$N$25,MATCH('parameters FULL'!G171,assets!$M$3:$M$25,0),1)</f>
        <v>#N/A</v>
      </c>
      <c r="G171" s="9" t="s">
        <v>3807</v>
      </c>
      <c r="H171" s="19" t="s">
        <v>3827</v>
      </c>
      <c r="I171" s="19" t="s">
        <v>3828</v>
      </c>
      <c r="J171" s="31" t="e">
        <f>INDEX('CSVs pars nodes and edges'!$A$3:$C$397,MATCH('parameters FULL'!H171,'CSVs pars nodes and edges'!$B$3:$B$397,0),1)</f>
        <v>#N/A</v>
      </c>
      <c r="K171" s="65" t="s">
        <v>133</v>
      </c>
      <c r="L171" s="9" t="s">
        <v>33</v>
      </c>
      <c r="M171" s="9" t="s">
        <v>2852</v>
      </c>
      <c r="N171" s="5" t="e">
        <f>INDEX('CSVs pars nodes and edges'!$L$3:$M$50,MATCH('parameters FULL'!M171,'CSVs pars nodes and edges'!$M$3:$M$50,0),1)</f>
        <v>#N/A</v>
      </c>
      <c r="O171" s="53" t="s">
        <v>133</v>
      </c>
      <c r="P171" s="53" t="s">
        <v>133</v>
      </c>
      <c r="Q171" s="9" t="s">
        <v>3772</v>
      </c>
      <c r="R171" s="53" t="s">
        <v>133</v>
      </c>
      <c r="S171" s="53" t="s">
        <v>133</v>
      </c>
      <c r="T171" s="53" t="s">
        <v>133</v>
      </c>
      <c r="U171" s="53" t="s">
        <v>133</v>
      </c>
      <c r="V171" s="53" t="s">
        <v>133</v>
      </c>
    </row>
    <row r="172" spans="1:22" s="8" customFormat="1" ht="47.25" x14ac:dyDescent="0.25">
      <c r="A172" s="9" t="s">
        <v>3650</v>
      </c>
      <c r="B172" s="83" t="s">
        <v>3696</v>
      </c>
      <c r="C172" s="9" t="s">
        <v>3697</v>
      </c>
      <c r="D172" s="71" t="s">
        <v>3698</v>
      </c>
      <c r="E172" s="52" t="s">
        <v>3699</v>
      </c>
      <c r="F172" s="5" t="e">
        <f>INDEX(assets!$L$3:$N$25,MATCH('parameters FULL'!G172,assets!$M$3:$M$25,0),1)</f>
        <v>#N/A</v>
      </c>
      <c r="G172" s="9" t="s">
        <v>3807</v>
      </c>
      <c r="H172" s="19" t="s">
        <v>3827</v>
      </c>
      <c r="I172" s="40" t="s">
        <v>3829</v>
      </c>
      <c r="J172" s="31" t="e">
        <f>INDEX('CSVs pars nodes and edges'!$A$3:$C$397,MATCH('parameters FULL'!H172,'CSVs pars nodes and edges'!$B$3:$B$397,0),1)</f>
        <v>#N/A</v>
      </c>
      <c r="K172" s="65" t="s">
        <v>133</v>
      </c>
      <c r="L172" s="9" t="s">
        <v>33</v>
      </c>
      <c r="M172" s="9" t="s">
        <v>2852</v>
      </c>
      <c r="N172" s="5" t="e">
        <f>INDEX('CSVs pars nodes and edges'!$L$3:$M$50,MATCH('parameters FULL'!M172,'CSVs pars nodes and edges'!$M$3:$M$50,0),1)</f>
        <v>#N/A</v>
      </c>
      <c r="O172" s="53" t="s">
        <v>133</v>
      </c>
      <c r="P172" s="53" t="s">
        <v>133</v>
      </c>
      <c r="Q172" s="9" t="s">
        <v>3772</v>
      </c>
      <c r="R172" s="53" t="s">
        <v>133</v>
      </c>
      <c r="S172" s="53" t="s">
        <v>133</v>
      </c>
      <c r="T172" s="53" t="s">
        <v>133</v>
      </c>
      <c r="U172" s="53" t="s">
        <v>133</v>
      </c>
      <c r="V172" s="53" t="s">
        <v>133</v>
      </c>
    </row>
    <row r="173" spans="1:22" s="8" customFormat="1" ht="47.25" x14ac:dyDescent="0.25">
      <c r="A173" s="9" t="s">
        <v>3650</v>
      </c>
      <c r="B173" s="83" t="s">
        <v>3696</v>
      </c>
      <c r="C173" s="9" t="s">
        <v>3697</v>
      </c>
      <c r="D173" s="71" t="s">
        <v>3698</v>
      </c>
      <c r="E173" s="52" t="s">
        <v>3699</v>
      </c>
      <c r="F173" s="5" t="e">
        <f>INDEX(assets!$L$3:$N$25,MATCH('parameters FULL'!G173,assets!$M$3:$M$25,0),1)</f>
        <v>#N/A</v>
      </c>
      <c r="G173" s="9" t="s">
        <v>3815</v>
      </c>
      <c r="H173" s="19" t="s">
        <v>3830</v>
      </c>
      <c r="I173" s="19" t="s">
        <v>3831</v>
      </c>
      <c r="J173" s="31" t="e">
        <f>INDEX('CSVs pars nodes and edges'!$A$3:$C$397,MATCH('parameters FULL'!H173,'CSVs pars nodes and edges'!$B$3:$B$397,0),1)</f>
        <v>#N/A</v>
      </c>
      <c r="K173" s="65" t="s">
        <v>133</v>
      </c>
      <c r="L173" s="9" t="s">
        <v>33</v>
      </c>
      <c r="M173" s="9" t="s">
        <v>2848</v>
      </c>
      <c r="N173" s="5" t="e">
        <f>INDEX('CSVs pars nodes and edges'!$L$3:$M$50,MATCH('parameters FULL'!M173,'CSVs pars nodes and edges'!$M$3:$M$50,0),1)</f>
        <v>#N/A</v>
      </c>
      <c r="O173" s="53" t="s">
        <v>133</v>
      </c>
      <c r="P173" s="53" t="s">
        <v>133</v>
      </c>
      <c r="Q173" s="9" t="s">
        <v>3772</v>
      </c>
      <c r="R173" s="53" t="s">
        <v>133</v>
      </c>
      <c r="S173" s="53" t="s">
        <v>133</v>
      </c>
      <c r="T173" s="53" t="s">
        <v>133</v>
      </c>
      <c r="U173" s="53" t="s">
        <v>133</v>
      </c>
      <c r="V173" s="53" t="s">
        <v>133</v>
      </c>
    </row>
    <row r="174" spans="1:22" s="8" customFormat="1" ht="47.25" x14ac:dyDescent="0.25">
      <c r="A174" s="9" t="s">
        <v>3650</v>
      </c>
      <c r="B174" s="83" t="s">
        <v>3696</v>
      </c>
      <c r="C174" s="9" t="s">
        <v>3697</v>
      </c>
      <c r="D174" s="71" t="s">
        <v>3698</v>
      </c>
      <c r="E174" s="52" t="s">
        <v>3699</v>
      </c>
      <c r="F174" s="5" t="e">
        <f>INDEX(assets!$L$3:$N$25,MATCH('parameters FULL'!G174,assets!$M$3:$M$25,0),1)</f>
        <v>#N/A</v>
      </c>
      <c r="G174" s="9" t="s">
        <v>3815</v>
      </c>
      <c r="H174" s="19" t="s">
        <v>3832</v>
      </c>
      <c r="I174" s="19" t="s">
        <v>3833</v>
      </c>
      <c r="J174" s="31" t="e">
        <f>INDEX('CSVs pars nodes and edges'!$A$3:$C$397,MATCH('parameters FULL'!H174,'CSVs pars nodes and edges'!$B$3:$B$397,0),1)</f>
        <v>#N/A</v>
      </c>
      <c r="K174" s="65" t="s">
        <v>133</v>
      </c>
      <c r="L174" s="9" t="s">
        <v>33</v>
      </c>
      <c r="M174" s="9" t="s">
        <v>2848</v>
      </c>
      <c r="N174" s="5" t="e">
        <f>INDEX('CSVs pars nodes and edges'!$L$3:$M$50,MATCH('parameters FULL'!M174,'CSVs pars nodes and edges'!$M$3:$M$50,0),1)</f>
        <v>#N/A</v>
      </c>
      <c r="O174" s="53" t="s">
        <v>133</v>
      </c>
      <c r="P174" s="53" t="s">
        <v>133</v>
      </c>
      <c r="Q174" s="9" t="s">
        <v>3772</v>
      </c>
      <c r="R174" s="53" t="s">
        <v>133</v>
      </c>
      <c r="S174" s="53" t="s">
        <v>133</v>
      </c>
      <c r="T174" s="53" t="s">
        <v>133</v>
      </c>
      <c r="U174" s="53" t="s">
        <v>133</v>
      </c>
      <c r="V174" s="53" t="s">
        <v>133</v>
      </c>
    </row>
    <row r="175" spans="1:22" s="8" customFormat="1" ht="47.25" x14ac:dyDescent="0.25">
      <c r="A175" s="9" t="s">
        <v>3650</v>
      </c>
      <c r="B175" s="83" t="s">
        <v>3696</v>
      </c>
      <c r="C175" s="9" t="s">
        <v>3697</v>
      </c>
      <c r="D175" s="71" t="s">
        <v>3698</v>
      </c>
      <c r="E175" s="52" t="s">
        <v>3699</v>
      </c>
      <c r="F175" s="5" t="e">
        <f>INDEX(assets!$L$3:$N$25,MATCH('parameters FULL'!G175,assets!$M$3:$M$25,0),1)</f>
        <v>#N/A</v>
      </c>
      <c r="G175" s="9" t="s">
        <v>3815</v>
      </c>
      <c r="H175" s="19" t="s">
        <v>3834</v>
      </c>
      <c r="I175" s="19" t="s">
        <v>3835</v>
      </c>
      <c r="J175" s="31" t="e">
        <f>INDEX('CSVs pars nodes and edges'!$A$3:$C$397,MATCH('parameters FULL'!H175,'CSVs pars nodes and edges'!$B$3:$B$397,0),1)</f>
        <v>#N/A</v>
      </c>
      <c r="K175" s="65" t="s">
        <v>133</v>
      </c>
      <c r="L175" s="9" t="s">
        <v>33</v>
      </c>
      <c r="M175" s="9" t="s">
        <v>2852</v>
      </c>
      <c r="N175" s="5" t="e">
        <f>INDEX('CSVs pars nodes and edges'!$L$3:$M$50,MATCH('parameters FULL'!M175,'CSVs pars nodes and edges'!$M$3:$M$50,0),1)</f>
        <v>#N/A</v>
      </c>
      <c r="O175" s="53" t="s">
        <v>133</v>
      </c>
      <c r="P175" s="53" t="s">
        <v>133</v>
      </c>
      <c r="Q175" s="9" t="s">
        <v>3772</v>
      </c>
      <c r="R175" s="53" t="s">
        <v>133</v>
      </c>
      <c r="S175" s="53" t="s">
        <v>133</v>
      </c>
      <c r="T175" s="53" t="s">
        <v>133</v>
      </c>
      <c r="U175" s="53" t="s">
        <v>133</v>
      </c>
      <c r="V175" s="53" t="s">
        <v>133</v>
      </c>
    </row>
    <row r="176" spans="1:22" s="8" customFormat="1" ht="47.25" x14ac:dyDescent="0.25">
      <c r="A176" s="9" t="s">
        <v>3650</v>
      </c>
      <c r="B176" s="83" t="s">
        <v>3696</v>
      </c>
      <c r="C176" s="9" t="s">
        <v>3697</v>
      </c>
      <c r="D176" s="71" t="s">
        <v>3698</v>
      </c>
      <c r="E176" s="52" t="s">
        <v>3699</v>
      </c>
      <c r="F176" s="5" t="e">
        <f>INDEX(assets!$L$3:$N$25,MATCH('parameters FULL'!G176,assets!$M$3:$M$25,0),1)</f>
        <v>#N/A</v>
      </c>
      <c r="G176" s="9" t="s">
        <v>3815</v>
      </c>
      <c r="H176" s="19" t="s">
        <v>3834</v>
      </c>
      <c r="I176" s="19" t="s">
        <v>3836</v>
      </c>
      <c r="J176" s="31" t="e">
        <f>INDEX('CSVs pars nodes and edges'!$A$3:$C$397,MATCH('parameters FULL'!H176,'CSVs pars nodes and edges'!$B$3:$B$397,0),1)</f>
        <v>#N/A</v>
      </c>
      <c r="K176" s="65" t="s">
        <v>133</v>
      </c>
      <c r="L176" s="9" t="s">
        <v>33</v>
      </c>
      <c r="M176" s="9" t="s">
        <v>2852</v>
      </c>
      <c r="N176" s="5" t="e">
        <f>INDEX('CSVs pars nodes and edges'!$L$3:$M$50,MATCH('parameters FULL'!M176,'CSVs pars nodes and edges'!$M$3:$M$50,0),1)</f>
        <v>#N/A</v>
      </c>
      <c r="O176" s="53" t="s">
        <v>133</v>
      </c>
      <c r="P176" s="53" t="s">
        <v>133</v>
      </c>
      <c r="Q176" s="9" t="s">
        <v>3772</v>
      </c>
      <c r="R176" s="53" t="s">
        <v>133</v>
      </c>
      <c r="S176" s="53" t="s">
        <v>133</v>
      </c>
      <c r="T176" s="53" t="s">
        <v>133</v>
      </c>
      <c r="U176" s="53" t="s">
        <v>133</v>
      </c>
      <c r="V176" s="53" t="s">
        <v>133</v>
      </c>
    </row>
    <row r="177" spans="1:22" s="8" customFormat="1" ht="47.25" x14ac:dyDescent="0.25">
      <c r="A177" s="9" t="s">
        <v>3650</v>
      </c>
      <c r="B177" s="83" t="s">
        <v>3696</v>
      </c>
      <c r="C177" s="9" t="s">
        <v>3697</v>
      </c>
      <c r="D177" s="71" t="s">
        <v>3698</v>
      </c>
      <c r="E177" s="52" t="s">
        <v>3699</v>
      </c>
      <c r="F177" s="5" t="e">
        <f>INDEX(assets!$L$3:$N$25,MATCH('parameters FULL'!G177,assets!$M$3:$M$25,0),1)</f>
        <v>#N/A</v>
      </c>
      <c r="G177" s="9" t="s">
        <v>3837</v>
      </c>
      <c r="H177" s="19" t="s">
        <v>3838</v>
      </c>
      <c r="I177" s="19" t="s">
        <v>3839</v>
      </c>
      <c r="J177" s="31" t="e">
        <f>INDEX('CSVs pars nodes and edges'!$A$3:$C$397,MATCH('parameters FULL'!H177,'CSVs pars nodes and edges'!$B$3:$B$397,0),1)</f>
        <v>#N/A</v>
      </c>
      <c r="K177" s="65" t="s">
        <v>133</v>
      </c>
      <c r="L177" s="9" t="s">
        <v>33</v>
      </c>
      <c r="M177" s="9" t="s">
        <v>2848</v>
      </c>
      <c r="N177" s="5" t="e">
        <f>INDEX('CSVs pars nodes and edges'!$L$3:$M$50,MATCH('parameters FULL'!M177,'CSVs pars nodes and edges'!$M$3:$M$50,0),1)</f>
        <v>#N/A</v>
      </c>
      <c r="O177" s="53" t="s">
        <v>133</v>
      </c>
      <c r="P177" s="53" t="s">
        <v>133</v>
      </c>
      <c r="Q177" s="9" t="s">
        <v>3772</v>
      </c>
      <c r="R177" s="53" t="s">
        <v>133</v>
      </c>
      <c r="S177" s="53" t="s">
        <v>133</v>
      </c>
      <c r="T177" s="53" t="s">
        <v>133</v>
      </c>
      <c r="U177" s="53" t="s">
        <v>133</v>
      </c>
      <c r="V177" s="53" t="s">
        <v>133</v>
      </c>
    </row>
    <row r="178" spans="1:22" s="8" customFormat="1" ht="47.25" x14ac:dyDescent="0.25">
      <c r="A178" s="9" t="s">
        <v>3650</v>
      </c>
      <c r="B178" s="83" t="s">
        <v>3696</v>
      </c>
      <c r="C178" s="9" t="s">
        <v>3697</v>
      </c>
      <c r="D178" s="71" t="s">
        <v>3698</v>
      </c>
      <c r="E178" s="52" t="s">
        <v>3699</v>
      </c>
      <c r="F178" s="5" t="e">
        <f>INDEX(assets!$L$3:$N$25,MATCH('parameters FULL'!G178,assets!$M$3:$M$25,0),1)</f>
        <v>#N/A</v>
      </c>
      <c r="G178" s="9" t="s">
        <v>3837</v>
      </c>
      <c r="H178" s="19" t="s">
        <v>3840</v>
      </c>
      <c r="I178" s="19" t="s">
        <v>3841</v>
      </c>
      <c r="J178" s="31" t="e">
        <f>INDEX('CSVs pars nodes and edges'!$A$3:$C$397,MATCH('parameters FULL'!H178,'CSVs pars nodes and edges'!$B$3:$B$397,0),1)</f>
        <v>#N/A</v>
      </c>
      <c r="K178" s="65" t="s">
        <v>133</v>
      </c>
      <c r="L178" s="9" t="s">
        <v>33</v>
      </c>
      <c r="M178" s="9" t="s">
        <v>2848</v>
      </c>
      <c r="N178" s="5" t="e">
        <f>INDEX('CSVs pars nodes and edges'!$L$3:$M$50,MATCH('parameters FULL'!M178,'CSVs pars nodes and edges'!$M$3:$M$50,0),1)</f>
        <v>#N/A</v>
      </c>
      <c r="O178" s="53" t="s">
        <v>133</v>
      </c>
      <c r="P178" s="53" t="s">
        <v>133</v>
      </c>
      <c r="Q178" s="9" t="s">
        <v>3772</v>
      </c>
      <c r="R178" s="53" t="s">
        <v>133</v>
      </c>
      <c r="S178" s="53" t="s">
        <v>133</v>
      </c>
      <c r="T178" s="53" t="s">
        <v>133</v>
      </c>
      <c r="U178" s="53" t="s">
        <v>133</v>
      </c>
      <c r="V178" s="53" t="s">
        <v>133</v>
      </c>
    </row>
    <row r="179" spans="1:22" s="8" customFormat="1" ht="47.25" x14ac:dyDescent="0.25">
      <c r="A179" s="9" t="s">
        <v>3650</v>
      </c>
      <c r="B179" s="83" t="s">
        <v>3696</v>
      </c>
      <c r="C179" s="9" t="s">
        <v>3697</v>
      </c>
      <c r="D179" s="71" t="s">
        <v>3698</v>
      </c>
      <c r="E179" s="52" t="s">
        <v>3699</v>
      </c>
      <c r="F179" s="5" t="e">
        <f>INDEX(assets!$L$3:$N$25,MATCH('parameters FULL'!G179,assets!$M$3:$M$25,0),1)</f>
        <v>#N/A</v>
      </c>
      <c r="G179" s="9" t="s">
        <v>3837</v>
      </c>
      <c r="H179" s="19" t="s">
        <v>3842</v>
      </c>
      <c r="I179" s="19" t="s">
        <v>3843</v>
      </c>
      <c r="J179" s="31" t="e">
        <f>INDEX('CSVs pars nodes and edges'!$A$3:$C$397,MATCH('parameters FULL'!H179,'CSVs pars nodes and edges'!$B$3:$B$397,0),1)</f>
        <v>#N/A</v>
      </c>
      <c r="K179" s="65" t="s">
        <v>133</v>
      </c>
      <c r="L179" s="9" t="s">
        <v>33</v>
      </c>
      <c r="M179" s="9" t="s">
        <v>2852</v>
      </c>
      <c r="N179" s="5" t="e">
        <f>INDEX('CSVs pars nodes and edges'!$L$3:$M$50,MATCH('parameters FULL'!M179,'CSVs pars nodes and edges'!$M$3:$M$50,0),1)</f>
        <v>#N/A</v>
      </c>
      <c r="O179" s="53" t="s">
        <v>133</v>
      </c>
      <c r="P179" s="53" t="s">
        <v>133</v>
      </c>
      <c r="Q179" s="9" t="s">
        <v>3772</v>
      </c>
      <c r="R179" s="53" t="s">
        <v>133</v>
      </c>
      <c r="S179" s="53" t="s">
        <v>133</v>
      </c>
      <c r="T179" s="53" t="s">
        <v>133</v>
      </c>
      <c r="U179" s="53" t="s">
        <v>133</v>
      </c>
      <c r="V179" s="53" t="s">
        <v>133</v>
      </c>
    </row>
    <row r="180" spans="1:22" s="8" customFormat="1" ht="47.25" x14ac:dyDescent="0.25">
      <c r="A180" s="9" t="s">
        <v>3650</v>
      </c>
      <c r="B180" s="83" t="s">
        <v>3696</v>
      </c>
      <c r="C180" s="9" t="s">
        <v>3697</v>
      </c>
      <c r="D180" s="71" t="s">
        <v>3698</v>
      </c>
      <c r="E180" s="52" t="s">
        <v>3699</v>
      </c>
      <c r="F180" s="5" t="e">
        <f>INDEX(assets!$L$3:$N$25,MATCH('parameters FULL'!G180,assets!$M$3:$M$25,0),1)</f>
        <v>#N/A</v>
      </c>
      <c r="G180" s="9" t="s">
        <v>3837</v>
      </c>
      <c r="H180" s="19" t="s">
        <v>3842</v>
      </c>
      <c r="I180" s="19" t="s">
        <v>3844</v>
      </c>
      <c r="J180" s="31" t="e">
        <f>INDEX('CSVs pars nodes and edges'!$A$3:$C$397,MATCH('parameters FULL'!H180,'CSVs pars nodes and edges'!$B$3:$B$397,0),1)</f>
        <v>#N/A</v>
      </c>
      <c r="K180" s="65" t="s">
        <v>133</v>
      </c>
      <c r="L180" s="9" t="s">
        <v>33</v>
      </c>
      <c r="M180" s="9" t="s">
        <v>2852</v>
      </c>
      <c r="N180" s="5" t="e">
        <f>INDEX('CSVs pars nodes and edges'!$L$3:$M$50,MATCH('parameters FULL'!M180,'CSVs pars nodes and edges'!$M$3:$M$50,0),1)</f>
        <v>#N/A</v>
      </c>
      <c r="O180" s="53" t="s">
        <v>133</v>
      </c>
      <c r="P180" s="53" t="s">
        <v>133</v>
      </c>
      <c r="Q180" s="9" t="s">
        <v>3772</v>
      </c>
      <c r="R180" s="53" t="s">
        <v>133</v>
      </c>
      <c r="S180" s="53" t="s">
        <v>133</v>
      </c>
      <c r="T180" s="53" t="s">
        <v>133</v>
      </c>
      <c r="U180" s="53" t="s">
        <v>133</v>
      </c>
      <c r="V180" s="53" t="s">
        <v>133</v>
      </c>
    </row>
    <row r="181" spans="1:22" s="8" customFormat="1" ht="47.25" x14ac:dyDescent="0.25">
      <c r="A181" s="9" t="s">
        <v>3650</v>
      </c>
      <c r="B181" s="83" t="s">
        <v>3696</v>
      </c>
      <c r="C181" s="9" t="s">
        <v>3697</v>
      </c>
      <c r="D181" s="71" t="s">
        <v>3698</v>
      </c>
      <c r="E181" s="52" t="s">
        <v>3699</v>
      </c>
      <c r="F181" s="5" t="e">
        <f>INDEX(assets!$L$3:$N$25,MATCH('parameters FULL'!G181,assets!$M$3:$M$25,0),1)</f>
        <v>#N/A</v>
      </c>
      <c r="G181" s="9" t="s">
        <v>3845</v>
      </c>
      <c r="H181" s="19" t="s">
        <v>3846</v>
      </c>
      <c r="I181" s="19" t="s">
        <v>3847</v>
      </c>
      <c r="J181" s="31" t="e">
        <f>INDEX('CSVs pars nodes and edges'!$A$3:$C$397,MATCH('parameters FULL'!H181,'CSVs pars nodes and edges'!$B$3:$B$397,0),1)</f>
        <v>#N/A</v>
      </c>
      <c r="K181" s="65" t="s">
        <v>133</v>
      </c>
      <c r="L181" s="9" t="s">
        <v>33</v>
      </c>
      <c r="M181" s="9" t="s">
        <v>2848</v>
      </c>
      <c r="N181" s="5" t="e">
        <f>INDEX('CSVs pars nodes and edges'!$L$3:$M$50,MATCH('parameters FULL'!M181,'CSVs pars nodes and edges'!$M$3:$M$50,0),1)</f>
        <v>#N/A</v>
      </c>
      <c r="O181" s="53" t="s">
        <v>133</v>
      </c>
      <c r="P181" s="53" t="s">
        <v>133</v>
      </c>
      <c r="Q181" s="9" t="s">
        <v>3772</v>
      </c>
      <c r="R181" s="53" t="s">
        <v>133</v>
      </c>
      <c r="S181" s="53" t="s">
        <v>133</v>
      </c>
      <c r="T181" s="53" t="s">
        <v>133</v>
      </c>
      <c r="U181" s="53" t="s">
        <v>133</v>
      </c>
      <c r="V181" s="53" t="s">
        <v>133</v>
      </c>
    </row>
    <row r="182" spans="1:22" s="8" customFormat="1" ht="47.25" x14ac:dyDescent="0.25">
      <c r="A182" s="9" t="s">
        <v>3650</v>
      </c>
      <c r="B182" s="83" t="s">
        <v>3696</v>
      </c>
      <c r="C182" s="9" t="s">
        <v>3697</v>
      </c>
      <c r="D182" s="71" t="s">
        <v>3698</v>
      </c>
      <c r="E182" s="52" t="s">
        <v>3699</v>
      </c>
      <c r="F182" s="5" t="e">
        <f>INDEX(assets!$L$3:$N$25,MATCH('parameters FULL'!G182,assets!$M$3:$M$25,0),1)</f>
        <v>#N/A</v>
      </c>
      <c r="G182" s="9" t="s">
        <v>3845</v>
      </c>
      <c r="H182" s="19" t="s">
        <v>3848</v>
      </c>
      <c r="I182" s="19" t="s">
        <v>3849</v>
      </c>
      <c r="J182" s="31" t="e">
        <f>INDEX('CSVs pars nodes and edges'!$A$3:$C$397,MATCH('parameters FULL'!H182,'CSVs pars nodes and edges'!$B$3:$B$397,0),1)</f>
        <v>#N/A</v>
      </c>
      <c r="K182" s="65" t="s">
        <v>133</v>
      </c>
      <c r="L182" s="9" t="s">
        <v>33</v>
      </c>
      <c r="M182" s="9" t="s">
        <v>2848</v>
      </c>
      <c r="N182" s="5" t="e">
        <f>INDEX('CSVs pars nodes and edges'!$L$3:$M$50,MATCH('parameters FULL'!M182,'CSVs pars nodes and edges'!$M$3:$M$50,0),1)</f>
        <v>#N/A</v>
      </c>
      <c r="O182" s="53" t="s">
        <v>133</v>
      </c>
      <c r="P182" s="53" t="s">
        <v>133</v>
      </c>
      <c r="Q182" s="9" t="s">
        <v>3772</v>
      </c>
      <c r="R182" s="53" t="s">
        <v>133</v>
      </c>
      <c r="S182" s="53" t="s">
        <v>133</v>
      </c>
      <c r="T182" s="53" t="s">
        <v>133</v>
      </c>
      <c r="U182" s="53" t="s">
        <v>133</v>
      </c>
      <c r="V182" s="53" t="s">
        <v>133</v>
      </c>
    </row>
    <row r="183" spans="1:22" s="8" customFormat="1" ht="47.25" x14ac:dyDescent="0.25">
      <c r="A183" s="9" t="s">
        <v>3650</v>
      </c>
      <c r="B183" s="83" t="s">
        <v>3696</v>
      </c>
      <c r="C183" s="9" t="s">
        <v>3697</v>
      </c>
      <c r="D183" s="71" t="s">
        <v>3698</v>
      </c>
      <c r="E183" s="52" t="s">
        <v>3699</v>
      </c>
      <c r="F183" s="5" t="e">
        <f>INDEX(assets!$L$3:$N$25,MATCH('parameters FULL'!G183,assets!$M$3:$M$25,0),1)</f>
        <v>#N/A</v>
      </c>
      <c r="G183" s="9" t="s">
        <v>3845</v>
      </c>
      <c r="H183" s="19" t="s">
        <v>3850</v>
      </c>
      <c r="I183" s="19" t="s">
        <v>3851</v>
      </c>
      <c r="J183" s="31" t="e">
        <f>INDEX('CSVs pars nodes and edges'!$A$3:$C$397,MATCH('parameters FULL'!H183,'CSVs pars nodes and edges'!$B$3:$B$397,0),1)</f>
        <v>#N/A</v>
      </c>
      <c r="K183" s="65" t="s">
        <v>133</v>
      </c>
      <c r="L183" s="9" t="s">
        <v>33</v>
      </c>
      <c r="M183" s="9" t="s">
        <v>2852</v>
      </c>
      <c r="N183" s="5" t="e">
        <f>INDEX('CSVs pars nodes and edges'!$L$3:$M$50,MATCH('parameters FULL'!M183,'CSVs pars nodes and edges'!$M$3:$M$50,0),1)</f>
        <v>#N/A</v>
      </c>
      <c r="O183" s="53" t="s">
        <v>133</v>
      </c>
      <c r="P183" s="53" t="s">
        <v>133</v>
      </c>
      <c r="Q183" s="9" t="s">
        <v>3772</v>
      </c>
      <c r="R183" s="53" t="s">
        <v>133</v>
      </c>
      <c r="S183" s="53" t="s">
        <v>133</v>
      </c>
      <c r="T183" s="53" t="s">
        <v>133</v>
      </c>
      <c r="U183" s="53" t="s">
        <v>133</v>
      </c>
      <c r="V183" s="53" t="s">
        <v>133</v>
      </c>
    </row>
    <row r="184" spans="1:22" s="8" customFormat="1" ht="47.25" x14ac:dyDescent="0.25">
      <c r="A184" s="9" t="s">
        <v>3650</v>
      </c>
      <c r="B184" s="83" t="s">
        <v>3696</v>
      </c>
      <c r="C184" s="9" t="s">
        <v>3697</v>
      </c>
      <c r="D184" s="71" t="s">
        <v>3698</v>
      </c>
      <c r="E184" s="52" t="s">
        <v>3699</v>
      </c>
      <c r="F184" s="5" t="e">
        <f>INDEX(assets!$L$3:$N$25,MATCH('parameters FULL'!G184,assets!$M$3:$M$25,0),1)</f>
        <v>#N/A</v>
      </c>
      <c r="G184" s="9" t="s">
        <v>3845</v>
      </c>
      <c r="H184" s="19" t="s">
        <v>3850</v>
      </c>
      <c r="I184" s="19" t="s">
        <v>3852</v>
      </c>
      <c r="J184" s="31" t="e">
        <f>INDEX('CSVs pars nodes and edges'!$A$3:$C$397,MATCH('parameters FULL'!H184,'CSVs pars nodes and edges'!$B$3:$B$397,0),1)</f>
        <v>#N/A</v>
      </c>
      <c r="K184" s="65" t="s">
        <v>133</v>
      </c>
      <c r="L184" s="9" t="s">
        <v>33</v>
      </c>
      <c r="M184" s="9" t="s">
        <v>2852</v>
      </c>
      <c r="N184" s="5" t="e">
        <f>INDEX('CSVs pars nodes and edges'!$L$3:$M$50,MATCH('parameters FULL'!M184,'CSVs pars nodes and edges'!$M$3:$M$50,0),1)</f>
        <v>#N/A</v>
      </c>
      <c r="O184" s="53" t="s">
        <v>133</v>
      </c>
      <c r="P184" s="53" t="s">
        <v>133</v>
      </c>
      <c r="Q184" s="9" t="s">
        <v>3772</v>
      </c>
      <c r="R184" s="53" t="s">
        <v>133</v>
      </c>
      <c r="S184" s="53" t="s">
        <v>133</v>
      </c>
      <c r="T184" s="53" t="s">
        <v>133</v>
      </c>
      <c r="U184" s="53" t="s">
        <v>133</v>
      </c>
      <c r="V184" s="53" t="s">
        <v>133</v>
      </c>
    </row>
    <row r="185" spans="1:22" s="8" customFormat="1" ht="47.25" x14ac:dyDescent="0.25">
      <c r="A185" s="9" t="s">
        <v>3650</v>
      </c>
      <c r="B185" s="83" t="s">
        <v>3696</v>
      </c>
      <c r="C185" s="9" t="s">
        <v>3697</v>
      </c>
      <c r="D185" s="71" t="s">
        <v>3698</v>
      </c>
      <c r="E185" s="52" t="s">
        <v>3699</v>
      </c>
      <c r="F185" s="5" t="e">
        <f>INDEX(assets!$L$3:$N$25,MATCH('parameters FULL'!G185,assets!$M$3:$M$25,0),1)</f>
        <v>#N/A</v>
      </c>
      <c r="G185" s="9" t="s">
        <v>3837</v>
      </c>
      <c r="H185" s="19" t="s">
        <v>3853</v>
      </c>
      <c r="I185" s="19" t="s">
        <v>3854</v>
      </c>
      <c r="J185" s="31" t="e">
        <f>INDEX('CSVs pars nodes and edges'!$A$3:$C$397,MATCH('parameters FULL'!H185,'CSVs pars nodes and edges'!$B$3:$B$397,0),1)</f>
        <v>#N/A</v>
      </c>
      <c r="K185" s="65" t="s">
        <v>133</v>
      </c>
      <c r="L185" s="9" t="s">
        <v>33</v>
      </c>
      <c r="M185" s="9" t="s">
        <v>2848</v>
      </c>
      <c r="N185" s="5" t="e">
        <f>INDEX('CSVs pars nodes and edges'!$L$3:$M$50,MATCH('parameters FULL'!M185,'CSVs pars nodes and edges'!$M$3:$M$50,0),1)</f>
        <v>#N/A</v>
      </c>
      <c r="O185" s="53" t="s">
        <v>133</v>
      </c>
      <c r="P185" s="53" t="s">
        <v>133</v>
      </c>
      <c r="Q185" s="9" t="s">
        <v>3772</v>
      </c>
      <c r="R185" s="53" t="s">
        <v>133</v>
      </c>
      <c r="S185" s="53" t="s">
        <v>133</v>
      </c>
      <c r="T185" s="53" t="s">
        <v>133</v>
      </c>
      <c r="U185" s="53" t="s">
        <v>133</v>
      </c>
      <c r="V185" s="53" t="s">
        <v>133</v>
      </c>
    </row>
    <row r="186" spans="1:22" s="8" customFormat="1" ht="47.25" x14ac:dyDescent="0.25">
      <c r="A186" s="9" t="s">
        <v>3650</v>
      </c>
      <c r="B186" s="83" t="s">
        <v>3696</v>
      </c>
      <c r="C186" s="9" t="s">
        <v>3697</v>
      </c>
      <c r="D186" s="71" t="s">
        <v>3698</v>
      </c>
      <c r="E186" s="52" t="s">
        <v>3699</v>
      </c>
      <c r="F186" s="5" t="e">
        <f>INDEX(assets!$L$3:$N$25,MATCH('parameters FULL'!G186,assets!$M$3:$M$25,0),1)</f>
        <v>#N/A</v>
      </c>
      <c r="G186" s="9" t="s">
        <v>3837</v>
      </c>
      <c r="H186" s="19" t="s">
        <v>3855</v>
      </c>
      <c r="I186" s="19" t="s">
        <v>3856</v>
      </c>
      <c r="J186" s="31" t="e">
        <f>INDEX('CSVs pars nodes and edges'!$A$3:$C$397,MATCH('parameters FULL'!H186,'CSVs pars nodes and edges'!$B$3:$B$397,0),1)</f>
        <v>#N/A</v>
      </c>
      <c r="K186" s="65" t="s">
        <v>133</v>
      </c>
      <c r="L186" s="9" t="s">
        <v>33</v>
      </c>
      <c r="M186" s="9" t="s">
        <v>2848</v>
      </c>
      <c r="N186" s="5" t="e">
        <f>INDEX('CSVs pars nodes and edges'!$L$3:$M$50,MATCH('parameters FULL'!M186,'CSVs pars nodes and edges'!$M$3:$M$50,0),1)</f>
        <v>#N/A</v>
      </c>
      <c r="O186" s="53" t="s">
        <v>133</v>
      </c>
      <c r="P186" s="53" t="s">
        <v>133</v>
      </c>
      <c r="Q186" s="9" t="s">
        <v>3772</v>
      </c>
      <c r="R186" s="53" t="s">
        <v>133</v>
      </c>
      <c r="S186" s="53" t="s">
        <v>133</v>
      </c>
      <c r="T186" s="53" t="s">
        <v>133</v>
      </c>
      <c r="U186" s="53" t="s">
        <v>133</v>
      </c>
      <c r="V186" s="53" t="s">
        <v>133</v>
      </c>
    </row>
    <row r="187" spans="1:22" s="8" customFormat="1" ht="47.25" x14ac:dyDescent="0.25">
      <c r="A187" s="9" t="s">
        <v>3650</v>
      </c>
      <c r="B187" s="83" t="s">
        <v>3696</v>
      </c>
      <c r="C187" s="9" t="s">
        <v>3697</v>
      </c>
      <c r="D187" s="71" t="s">
        <v>3698</v>
      </c>
      <c r="E187" s="52" t="s">
        <v>3699</v>
      </c>
      <c r="F187" s="5" t="e">
        <f>INDEX(assets!$L$3:$N$25,MATCH('parameters FULL'!G187,assets!$M$3:$M$25,0),1)</f>
        <v>#N/A</v>
      </c>
      <c r="G187" s="9" t="s">
        <v>3837</v>
      </c>
      <c r="H187" s="19" t="s">
        <v>3857</v>
      </c>
      <c r="I187" s="19" t="s">
        <v>3858</v>
      </c>
      <c r="J187" s="31" t="e">
        <f>INDEX('CSVs pars nodes and edges'!$A$3:$C$397,MATCH('parameters FULL'!H187,'CSVs pars nodes and edges'!$B$3:$B$397,0),1)</f>
        <v>#N/A</v>
      </c>
      <c r="K187" s="65" t="s">
        <v>133</v>
      </c>
      <c r="L187" s="9" t="s">
        <v>33</v>
      </c>
      <c r="M187" s="9" t="s">
        <v>2852</v>
      </c>
      <c r="N187" s="5" t="e">
        <f>INDEX('CSVs pars nodes and edges'!$L$3:$M$50,MATCH('parameters FULL'!M187,'CSVs pars nodes and edges'!$M$3:$M$50,0),1)</f>
        <v>#N/A</v>
      </c>
      <c r="O187" s="53" t="s">
        <v>133</v>
      </c>
      <c r="P187" s="53" t="s">
        <v>133</v>
      </c>
      <c r="Q187" s="9" t="s">
        <v>3772</v>
      </c>
      <c r="R187" s="53" t="s">
        <v>133</v>
      </c>
      <c r="S187" s="53" t="s">
        <v>133</v>
      </c>
      <c r="T187" s="53" t="s">
        <v>133</v>
      </c>
      <c r="U187" s="53" t="s">
        <v>133</v>
      </c>
      <c r="V187" s="53" t="s">
        <v>133</v>
      </c>
    </row>
    <row r="188" spans="1:22" s="8" customFormat="1" ht="47.25" x14ac:dyDescent="0.25">
      <c r="A188" s="9" t="s">
        <v>3650</v>
      </c>
      <c r="B188" s="83" t="s">
        <v>3696</v>
      </c>
      <c r="C188" s="9" t="s">
        <v>3697</v>
      </c>
      <c r="D188" s="71" t="s">
        <v>3698</v>
      </c>
      <c r="E188" s="52" t="s">
        <v>3699</v>
      </c>
      <c r="F188" s="5" t="e">
        <f>INDEX(assets!$L$3:$N$25,MATCH('parameters FULL'!G188,assets!$M$3:$M$25,0),1)</f>
        <v>#N/A</v>
      </c>
      <c r="G188" s="9" t="s">
        <v>3837</v>
      </c>
      <c r="H188" s="19" t="s">
        <v>3857</v>
      </c>
      <c r="I188" s="19" t="s">
        <v>3859</v>
      </c>
      <c r="J188" s="31" t="e">
        <f>INDEX('CSVs pars nodes and edges'!$A$3:$C$397,MATCH('parameters FULL'!H188,'CSVs pars nodes and edges'!$B$3:$B$397,0),1)</f>
        <v>#N/A</v>
      </c>
      <c r="K188" s="65" t="s">
        <v>133</v>
      </c>
      <c r="L188" s="9" t="s">
        <v>33</v>
      </c>
      <c r="M188" s="9" t="s">
        <v>2852</v>
      </c>
      <c r="N188" s="5" t="e">
        <f>INDEX('CSVs pars nodes and edges'!$L$3:$M$50,MATCH('parameters FULL'!M188,'CSVs pars nodes and edges'!$M$3:$M$50,0),1)</f>
        <v>#N/A</v>
      </c>
      <c r="O188" s="53" t="s">
        <v>133</v>
      </c>
      <c r="P188" s="53" t="s">
        <v>133</v>
      </c>
      <c r="Q188" s="9" t="s">
        <v>3772</v>
      </c>
      <c r="R188" s="53" t="s">
        <v>133</v>
      </c>
      <c r="S188" s="53" t="s">
        <v>133</v>
      </c>
      <c r="T188" s="53" t="s">
        <v>133</v>
      </c>
      <c r="U188" s="53" t="s">
        <v>133</v>
      </c>
      <c r="V188" s="53" t="s">
        <v>133</v>
      </c>
    </row>
    <row r="189" spans="1:22" s="8" customFormat="1" ht="47.25" x14ac:dyDescent="0.25">
      <c r="A189" s="9" t="s">
        <v>3650</v>
      </c>
      <c r="B189" s="83" t="s">
        <v>3696</v>
      </c>
      <c r="C189" s="9" t="s">
        <v>3697</v>
      </c>
      <c r="D189" s="71" t="s">
        <v>3698</v>
      </c>
      <c r="E189" s="52" t="s">
        <v>3699</v>
      </c>
      <c r="F189" s="5" t="e">
        <f>INDEX(assets!$L$3:$N$25,MATCH('parameters FULL'!G189,assets!$M$3:$M$25,0),1)</f>
        <v>#N/A</v>
      </c>
      <c r="G189" s="9" t="s">
        <v>3845</v>
      </c>
      <c r="H189" s="19" t="s">
        <v>3860</v>
      </c>
      <c r="I189" s="19" t="s">
        <v>3861</v>
      </c>
      <c r="J189" s="31" t="e">
        <f>INDEX('CSVs pars nodes and edges'!$A$3:$C$397,MATCH('parameters FULL'!H189,'CSVs pars nodes and edges'!$B$3:$B$397,0),1)</f>
        <v>#N/A</v>
      </c>
      <c r="K189" s="65" t="s">
        <v>133</v>
      </c>
      <c r="L189" s="9" t="s">
        <v>33</v>
      </c>
      <c r="M189" s="9" t="s">
        <v>2848</v>
      </c>
      <c r="N189" s="5" t="e">
        <f>INDEX('CSVs pars nodes and edges'!$L$3:$M$50,MATCH('parameters FULL'!M189,'CSVs pars nodes and edges'!$M$3:$M$50,0),1)</f>
        <v>#N/A</v>
      </c>
      <c r="O189" s="53" t="s">
        <v>133</v>
      </c>
      <c r="P189" s="53" t="s">
        <v>133</v>
      </c>
      <c r="Q189" s="9" t="s">
        <v>3772</v>
      </c>
      <c r="R189" s="53" t="s">
        <v>133</v>
      </c>
      <c r="S189" s="53" t="s">
        <v>133</v>
      </c>
      <c r="T189" s="53" t="s">
        <v>133</v>
      </c>
      <c r="U189" s="53" t="s">
        <v>133</v>
      </c>
      <c r="V189" s="53" t="s">
        <v>133</v>
      </c>
    </row>
    <row r="190" spans="1:22" s="8" customFormat="1" ht="47.25" x14ac:dyDescent="0.25">
      <c r="A190" s="9" t="s">
        <v>3650</v>
      </c>
      <c r="B190" s="83" t="s">
        <v>3696</v>
      </c>
      <c r="C190" s="9" t="s">
        <v>3697</v>
      </c>
      <c r="D190" s="71" t="s">
        <v>3698</v>
      </c>
      <c r="E190" s="52" t="s">
        <v>3699</v>
      </c>
      <c r="F190" s="5" t="e">
        <f>INDEX(assets!$L$3:$N$25,MATCH('parameters FULL'!G190,assets!$M$3:$M$25,0),1)</f>
        <v>#N/A</v>
      </c>
      <c r="G190" s="9" t="s">
        <v>3845</v>
      </c>
      <c r="H190" s="19" t="s">
        <v>3862</v>
      </c>
      <c r="I190" s="19" t="s">
        <v>3863</v>
      </c>
      <c r="J190" s="31" t="e">
        <f>INDEX('CSVs pars nodes and edges'!$A$3:$C$397,MATCH('parameters FULL'!H190,'CSVs pars nodes and edges'!$B$3:$B$397,0),1)</f>
        <v>#N/A</v>
      </c>
      <c r="K190" s="65" t="s">
        <v>133</v>
      </c>
      <c r="L190" s="9" t="s">
        <v>33</v>
      </c>
      <c r="M190" s="9" t="s">
        <v>2848</v>
      </c>
      <c r="N190" s="5" t="e">
        <f>INDEX('CSVs pars nodes and edges'!$L$3:$M$50,MATCH('parameters FULL'!M190,'CSVs pars nodes and edges'!$M$3:$M$50,0),1)</f>
        <v>#N/A</v>
      </c>
      <c r="O190" s="53" t="s">
        <v>133</v>
      </c>
      <c r="P190" s="53" t="s">
        <v>133</v>
      </c>
      <c r="Q190" s="9" t="s">
        <v>3772</v>
      </c>
      <c r="R190" s="53" t="s">
        <v>133</v>
      </c>
      <c r="S190" s="53" t="s">
        <v>133</v>
      </c>
      <c r="T190" s="53" t="s">
        <v>133</v>
      </c>
      <c r="U190" s="53" t="s">
        <v>133</v>
      </c>
      <c r="V190" s="53" t="s">
        <v>133</v>
      </c>
    </row>
    <row r="191" spans="1:22" s="8" customFormat="1" ht="47.25" x14ac:dyDescent="0.25">
      <c r="A191" s="9" t="s">
        <v>3650</v>
      </c>
      <c r="B191" s="83" t="s">
        <v>3696</v>
      </c>
      <c r="C191" s="9" t="s">
        <v>3697</v>
      </c>
      <c r="D191" s="71" t="s">
        <v>3698</v>
      </c>
      <c r="E191" s="52" t="s">
        <v>3699</v>
      </c>
      <c r="F191" s="5" t="e">
        <f>INDEX(assets!$L$3:$N$25,MATCH('parameters FULL'!G191,assets!$M$3:$M$25,0),1)</f>
        <v>#N/A</v>
      </c>
      <c r="G191" s="9" t="s">
        <v>3845</v>
      </c>
      <c r="H191" s="19" t="s">
        <v>3864</v>
      </c>
      <c r="I191" s="19" t="s">
        <v>3865</v>
      </c>
      <c r="J191" s="31" t="e">
        <f>INDEX('CSVs pars nodes and edges'!$A$3:$C$397,MATCH('parameters FULL'!H191,'CSVs pars nodes and edges'!$B$3:$B$397,0),1)</f>
        <v>#N/A</v>
      </c>
      <c r="K191" s="65" t="s">
        <v>133</v>
      </c>
      <c r="L191" s="9" t="s">
        <v>33</v>
      </c>
      <c r="M191" s="9" t="s">
        <v>2852</v>
      </c>
      <c r="N191" s="5" t="e">
        <f>INDEX('CSVs pars nodes and edges'!$L$3:$M$50,MATCH('parameters FULL'!M191,'CSVs pars nodes and edges'!$M$3:$M$50,0),1)</f>
        <v>#N/A</v>
      </c>
      <c r="O191" s="53" t="s">
        <v>133</v>
      </c>
      <c r="P191" s="53" t="s">
        <v>133</v>
      </c>
      <c r="Q191" s="9" t="s">
        <v>3772</v>
      </c>
      <c r="R191" s="53" t="s">
        <v>133</v>
      </c>
      <c r="S191" s="53" t="s">
        <v>133</v>
      </c>
      <c r="T191" s="53" t="s">
        <v>133</v>
      </c>
      <c r="U191" s="53" t="s">
        <v>133</v>
      </c>
      <c r="V191" s="53" t="s">
        <v>133</v>
      </c>
    </row>
    <row r="192" spans="1:22" s="8" customFormat="1" ht="47.25" x14ac:dyDescent="0.25">
      <c r="A192" s="9" t="s">
        <v>3650</v>
      </c>
      <c r="B192" s="83" t="s">
        <v>3696</v>
      </c>
      <c r="C192" s="9" t="s">
        <v>3697</v>
      </c>
      <c r="D192" s="71" t="s">
        <v>3698</v>
      </c>
      <c r="E192" s="52" t="s">
        <v>3699</v>
      </c>
      <c r="F192" s="5" t="e">
        <f>INDEX(assets!$L$3:$N$25,MATCH('parameters FULL'!G192,assets!$M$3:$M$25,0),1)</f>
        <v>#N/A</v>
      </c>
      <c r="G192" s="9" t="s">
        <v>3845</v>
      </c>
      <c r="H192" s="19" t="s">
        <v>3864</v>
      </c>
      <c r="I192" s="19" t="s">
        <v>3866</v>
      </c>
      <c r="J192" s="31" t="e">
        <f>INDEX('CSVs pars nodes and edges'!$A$3:$C$397,MATCH('parameters FULL'!H192,'CSVs pars nodes and edges'!$B$3:$B$397,0),1)</f>
        <v>#N/A</v>
      </c>
      <c r="K192" s="65" t="s">
        <v>133</v>
      </c>
      <c r="L192" s="9" t="s">
        <v>33</v>
      </c>
      <c r="M192" s="9" t="s">
        <v>2852</v>
      </c>
      <c r="N192" s="5" t="e">
        <f>INDEX('CSVs pars nodes and edges'!$L$3:$M$50,MATCH('parameters FULL'!M192,'CSVs pars nodes and edges'!$M$3:$M$50,0),1)</f>
        <v>#N/A</v>
      </c>
      <c r="O192" s="53" t="s">
        <v>133</v>
      </c>
      <c r="P192" s="53" t="s">
        <v>133</v>
      </c>
      <c r="Q192" s="9" t="s">
        <v>3772</v>
      </c>
      <c r="R192" s="53" t="s">
        <v>133</v>
      </c>
      <c r="S192" s="53" t="s">
        <v>133</v>
      </c>
      <c r="T192" s="53" t="s">
        <v>133</v>
      </c>
      <c r="U192" s="53" t="s">
        <v>133</v>
      </c>
      <c r="V192" s="53" t="s">
        <v>133</v>
      </c>
    </row>
    <row r="193" spans="1:22" s="8" customFormat="1" ht="47.25" x14ac:dyDescent="0.25">
      <c r="A193" s="9" t="s">
        <v>3650</v>
      </c>
      <c r="B193" s="83" t="s">
        <v>3696</v>
      </c>
      <c r="C193" s="9" t="s">
        <v>3697</v>
      </c>
      <c r="D193" s="71" t="s">
        <v>3698</v>
      </c>
      <c r="E193" s="52" t="s">
        <v>3699</v>
      </c>
      <c r="F193" s="5" t="e">
        <f>INDEX(assets!$L$3:$N$25,MATCH('parameters FULL'!G193,assets!$M$3:$M$25,0),1)</f>
        <v>#N/A</v>
      </c>
      <c r="G193" s="9"/>
      <c r="H193" s="20" t="s">
        <v>3867</v>
      </c>
      <c r="I193" s="20" t="s">
        <v>3868</v>
      </c>
      <c r="J193" s="31" t="e">
        <f>INDEX('CSVs pars nodes and edges'!$A$3:$C$397,MATCH('parameters FULL'!H193,'CSVs pars nodes and edges'!$B$3:$B$397,0),1)</f>
        <v>#N/A</v>
      </c>
      <c r="K193" s="65" t="s">
        <v>133</v>
      </c>
      <c r="L193" s="9" t="s">
        <v>33</v>
      </c>
      <c r="M193" s="9" t="s">
        <v>2848</v>
      </c>
      <c r="N193" s="5" t="e">
        <f>INDEX('CSVs pars nodes and edges'!$L$3:$M$50,MATCH('parameters FULL'!M193,'CSVs pars nodes and edges'!$M$3:$M$50,0),1)</f>
        <v>#N/A</v>
      </c>
      <c r="O193" s="53" t="s">
        <v>133</v>
      </c>
      <c r="P193" s="53" t="s">
        <v>133</v>
      </c>
      <c r="Q193" s="9" t="s">
        <v>3772</v>
      </c>
      <c r="R193" s="53" t="s">
        <v>133</v>
      </c>
      <c r="S193" s="53" t="s">
        <v>133</v>
      </c>
      <c r="T193" s="53" t="s">
        <v>133</v>
      </c>
      <c r="U193" s="53" t="s">
        <v>133</v>
      </c>
      <c r="V193" s="53" t="s">
        <v>133</v>
      </c>
    </row>
    <row r="194" spans="1:22" s="7" customFormat="1" ht="47.25" x14ac:dyDescent="0.25">
      <c r="A194" s="9" t="s">
        <v>3650</v>
      </c>
      <c r="B194" s="83" t="s">
        <v>3696</v>
      </c>
      <c r="C194" s="9" t="s">
        <v>3697</v>
      </c>
      <c r="D194" s="71" t="s">
        <v>3698</v>
      </c>
      <c r="E194" s="52" t="s">
        <v>3699</v>
      </c>
      <c r="F194" s="5" t="e">
        <f>INDEX(assets!$L$3:$N$25,MATCH('parameters FULL'!G194,assets!$M$3:$M$25,0),1)</f>
        <v>#N/A</v>
      </c>
      <c r="G194" s="9"/>
      <c r="H194" s="20" t="s">
        <v>3869</v>
      </c>
      <c r="I194" s="20" t="s">
        <v>3870</v>
      </c>
      <c r="J194" s="31" t="e">
        <f>INDEX('CSVs pars nodes and edges'!$A$3:$C$397,MATCH('parameters FULL'!H194,'CSVs pars nodes and edges'!$B$3:$B$397,0),1)</f>
        <v>#N/A</v>
      </c>
      <c r="K194" s="65" t="s">
        <v>133</v>
      </c>
      <c r="L194" s="9" t="s">
        <v>33</v>
      </c>
      <c r="M194" s="9" t="s">
        <v>2848</v>
      </c>
      <c r="N194" s="5" t="e">
        <f>INDEX('CSVs pars nodes and edges'!$L$3:$M$50,MATCH('parameters FULL'!M194,'CSVs pars nodes and edges'!$M$3:$M$50,0),1)</f>
        <v>#N/A</v>
      </c>
      <c r="O194" s="53" t="s">
        <v>133</v>
      </c>
      <c r="P194" s="53" t="s">
        <v>133</v>
      </c>
      <c r="Q194" s="9" t="s">
        <v>3772</v>
      </c>
      <c r="R194" s="53" t="s">
        <v>133</v>
      </c>
      <c r="S194" s="53" t="s">
        <v>133</v>
      </c>
      <c r="T194" s="53" t="s">
        <v>133</v>
      </c>
      <c r="U194" s="53" t="s">
        <v>133</v>
      </c>
      <c r="V194" s="53" t="s">
        <v>133</v>
      </c>
    </row>
    <row r="195" spans="1:22" s="7" customFormat="1" ht="47.25" x14ac:dyDescent="0.25">
      <c r="A195" s="9" t="s">
        <v>3650</v>
      </c>
      <c r="B195" s="83" t="s">
        <v>3696</v>
      </c>
      <c r="C195" s="9" t="s">
        <v>3697</v>
      </c>
      <c r="D195" s="71" t="s">
        <v>3698</v>
      </c>
      <c r="E195" s="52" t="s">
        <v>3699</v>
      </c>
      <c r="F195" s="5" t="e">
        <f>INDEX(assets!$L$3:$N$25,MATCH('parameters FULL'!G195,assets!$M$3:$M$25,0),1)</f>
        <v>#N/A</v>
      </c>
      <c r="G195" s="9"/>
      <c r="H195" s="20" t="s">
        <v>3871</v>
      </c>
      <c r="I195" s="20" t="s">
        <v>3872</v>
      </c>
      <c r="J195" s="31" t="e">
        <f>INDEX('CSVs pars nodes and edges'!$A$3:$C$397,MATCH('parameters FULL'!H195,'CSVs pars nodes and edges'!$B$3:$B$397,0),1)</f>
        <v>#N/A</v>
      </c>
      <c r="K195" s="65" t="s">
        <v>133</v>
      </c>
      <c r="L195" s="9" t="s">
        <v>33</v>
      </c>
      <c r="M195" s="9" t="s">
        <v>2852</v>
      </c>
      <c r="N195" s="5" t="e">
        <f>INDEX('CSVs pars nodes and edges'!$L$3:$M$50,MATCH('parameters FULL'!M195,'CSVs pars nodes and edges'!$M$3:$M$50,0),1)</f>
        <v>#N/A</v>
      </c>
      <c r="O195" s="53" t="s">
        <v>133</v>
      </c>
      <c r="P195" s="53" t="s">
        <v>133</v>
      </c>
      <c r="Q195" s="9" t="s">
        <v>3772</v>
      </c>
      <c r="R195" s="53" t="s">
        <v>133</v>
      </c>
      <c r="S195" s="53" t="s">
        <v>133</v>
      </c>
      <c r="T195" s="53" t="s">
        <v>133</v>
      </c>
      <c r="U195" s="53" t="s">
        <v>133</v>
      </c>
      <c r="V195" s="53" t="s">
        <v>133</v>
      </c>
    </row>
    <row r="196" spans="1:22" s="7" customFormat="1" ht="47.25" x14ac:dyDescent="0.25">
      <c r="A196" s="9" t="s">
        <v>3650</v>
      </c>
      <c r="B196" s="83" t="s">
        <v>3696</v>
      </c>
      <c r="C196" s="9" t="s">
        <v>3697</v>
      </c>
      <c r="D196" s="71" t="s">
        <v>3698</v>
      </c>
      <c r="E196" s="52" t="s">
        <v>3699</v>
      </c>
      <c r="F196" s="5" t="e">
        <f>INDEX(assets!$L$3:$N$25,MATCH('parameters FULL'!G196,assets!$M$3:$M$25,0),1)</f>
        <v>#N/A</v>
      </c>
      <c r="G196" s="9"/>
      <c r="H196" s="20" t="s">
        <v>3873</v>
      </c>
      <c r="I196" s="20" t="s">
        <v>3874</v>
      </c>
      <c r="J196" s="31" t="e">
        <f>INDEX('CSVs pars nodes and edges'!$A$3:$C$397,MATCH('parameters FULL'!H196,'CSVs pars nodes and edges'!$B$3:$B$397,0),1)</f>
        <v>#N/A</v>
      </c>
      <c r="K196" s="65" t="s">
        <v>133</v>
      </c>
      <c r="L196" s="9" t="s">
        <v>33</v>
      </c>
      <c r="M196" s="9" t="s">
        <v>2852</v>
      </c>
      <c r="N196" s="5" t="e">
        <f>INDEX('CSVs pars nodes and edges'!$L$3:$M$50,MATCH('parameters FULL'!M196,'CSVs pars nodes and edges'!$M$3:$M$50,0),1)</f>
        <v>#N/A</v>
      </c>
      <c r="O196" s="53" t="s">
        <v>133</v>
      </c>
      <c r="P196" s="53" t="s">
        <v>133</v>
      </c>
      <c r="Q196" s="9" t="s">
        <v>3772</v>
      </c>
      <c r="R196" s="53" t="s">
        <v>133</v>
      </c>
      <c r="S196" s="53" t="s">
        <v>133</v>
      </c>
      <c r="T196" s="53" t="s">
        <v>133</v>
      </c>
      <c r="U196" s="53" t="s">
        <v>133</v>
      </c>
      <c r="V196" s="53" t="s">
        <v>133</v>
      </c>
    </row>
    <row r="197" spans="1:22" s="7" customFormat="1" ht="47.25" x14ac:dyDescent="0.25">
      <c r="A197" s="9" t="s">
        <v>3650</v>
      </c>
      <c r="B197" s="83" t="s">
        <v>3696</v>
      </c>
      <c r="C197" s="9" t="s">
        <v>3697</v>
      </c>
      <c r="D197" s="71" t="s">
        <v>3698</v>
      </c>
      <c r="E197" s="52" t="s">
        <v>3699</v>
      </c>
      <c r="F197" s="5" t="e">
        <f>INDEX(assets!$L$3:$N$25,MATCH('parameters FULL'!G197,assets!$M$3:$M$25,0),1)</f>
        <v>#N/A</v>
      </c>
      <c r="G197" s="9"/>
      <c r="H197" s="20" t="s">
        <v>3875</v>
      </c>
      <c r="I197" s="20" t="s">
        <v>3876</v>
      </c>
      <c r="J197" s="31" t="e">
        <f>INDEX('CSVs pars nodes and edges'!$A$3:$C$397,MATCH('parameters FULL'!H197,'CSVs pars nodes and edges'!$B$3:$B$397,0),1)</f>
        <v>#N/A</v>
      </c>
      <c r="K197" s="65" t="s">
        <v>133</v>
      </c>
      <c r="L197" s="9" t="s">
        <v>33</v>
      </c>
      <c r="M197" s="9" t="s">
        <v>2848</v>
      </c>
      <c r="N197" s="5" t="e">
        <f>INDEX('CSVs pars nodes and edges'!$L$3:$M$50,MATCH('parameters FULL'!M197,'CSVs pars nodes and edges'!$M$3:$M$50,0),1)</f>
        <v>#N/A</v>
      </c>
      <c r="O197" s="53" t="s">
        <v>133</v>
      </c>
      <c r="P197" s="53" t="s">
        <v>133</v>
      </c>
      <c r="Q197" s="9" t="s">
        <v>3772</v>
      </c>
      <c r="R197" s="53" t="s">
        <v>133</v>
      </c>
      <c r="S197" s="53" t="s">
        <v>133</v>
      </c>
      <c r="T197" s="53" t="s">
        <v>133</v>
      </c>
      <c r="U197" s="53" t="s">
        <v>133</v>
      </c>
      <c r="V197" s="53" t="s">
        <v>133</v>
      </c>
    </row>
    <row r="198" spans="1:22" s="8" customFormat="1" ht="47.25" x14ac:dyDescent="0.25">
      <c r="A198" s="9" t="s">
        <v>3650</v>
      </c>
      <c r="B198" s="83" t="s">
        <v>3696</v>
      </c>
      <c r="C198" s="9" t="s">
        <v>3697</v>
      </c>
      <c r="D198" s="71" t="s">
        <v>3698</v>
      </c>
      <c r="E198" s="52" t="s">
        <v>3699</v>
      </c>
      <c r="F198" s="5" t="e">
        <f>INDEX(assets!$L$3:$N$25,MATCH('parameters FULL'!G198,assets!$M$3:$M$25,0),1)</f>
        <v>#N/A</v>
      </c>
      <c r="G198" s="9"/>
      <c r="H198" s="20" t="s">
        <v>3877</v>
      </c>
      <c r="I198" s="20" t="s">
        <v>3878</v>
      </c>
      <c r="J198" s="31" t="e">
        <f>INDEX('CSVs pars nodes and edges'!$A$3:$C$397,MATCH('parameters FULL'!H198,'CSVs pars nodes and edges'!$B$3:$B$397,0),1)</f>
        <v>#N/A</v>
      </c>
      <c r="K198" s="65" t="s">
        <v>133</v>
      </c>
      <c r="L198" s="9" t="s">
        <v>33</v>
      </c>
      <c r="M198" s="9" t="s">
        <v>2848</v>
      </c>
      <c r="N198" s="5" t="e">
        <f>INDEX('CSVs pars nodes and edges'!$L$3:$M$50,MATCH('parameters FULL'!M198,'CSVs pars nodes and edges'!$M$3:$M$50,0),1)</f>
        <v>#N/A</v>
      </c>
      <c r="O198" s="53" t="s">
        <v>133</v>
      </c>
      <c r="P198" s="53" t="s">
        <v>133</v>
      </c>
      <c r="Q198" s="9" t="s">
        <v>3772</v>
      </c>
      <c r="R198" s="53" t="s">
        <v>133</v>
      </c>
      <c r="S198" s="53" t="s">
        <v>133</v>
      </c>
      <c r="T198" s="53" t="s">
        <v>133</v>
      </c>
      <c r="U198" s="53" t="s">
        <v>133</v>
      </c>
      <c r="V198" s="53" t="s">
        <v>133</v>
      </c>
    </row>
    <row r="199" spans="1:22" s="8" customFormat="1" ht="47.25" x14ac:dyDescent="0.25">
      <c r="A199" s="9" t="s">
        <v>3650</v>
      </c>
      <c r="B199" s="83" t="s">
        <v>3696</v>
      </c>
      <c r="C199" s="9" t="s">
        <v>3697</v>
      </c>
      <c r="D199" s="71" t="s">
        <v>3698</v>
      </c>
      <c r="E199" s="52" t="s">
        <v>3699</v>
      </c>
      <c r="F199" s="5" t="e">
        <f>INDEX(assets!$L$3:$N$25,MATCH('parameters FULL'!G199,assets!$M$3:$M$25,0),1)</f>
        <v>#N/A</v>
      </c>
      <c r="G199" s="9"/>
      <c r="H199" s="20" t="s">
        <v>3879</v>
      </c>
      <c r="I199" s="20" t="s">
        <v>3880</v>
      </c>
      <c r="J199" s="31" t="e">
        <f>INDEX('CSVs pars nodes and edges'!$A$3:$C$397,MATCH('parameters FULL'!H199,'CSVs pars nodes and edges'!$B$3:$B$397,0),1)</f>
        <v>#N/A</v>
      </c>
      <c r="K199" s="65" t="s">
        <v>133</v>
      </c>
      <c r="L199" s="9" t="s">
        <v>33</v>
      </c>
      <c r="M199" s="9" t="s">
        <v>2852</v>
      </c>
      <c r="N199" s="5" t="e">
        <f>INDEX('CSVs pars nodes and edges'!$L$3:$M$50,MATCH('parameters FULL'!M199,'CSVs pars nodes and edges'!$M$3:$M$50,0),1)</f>
        <v>#N/A</v>
      </c>
      <c r="O199" s="53" t="s">
        <v>133</v>
      </c>
      <c r="P199" s="53" t="s">
        <v>133</v>
      </c>
      <c r="Q199" s="9" t="s">
        <v>3772</v>
      </c>
      <c r="R199" s="53" t="s">
        <v>133</v>
      </c>
      <c r="S199" s="53" t="s">
        <v>133</v>
      </c>
      <c r="T199" s="53" t="s">
        <v>133</v>
      </c>
      <c r="U199" s="53" t="s">
        <v>133</v>
      </c>
      <c r="V199" s="53" t="s">
        <v>133</v>
      </c>
    </row>
    <row r="200" spans="1:22" s="8" customFormat="1" ht="47.25" x14ac:dyDescent="0.25">
      <c r="A200" s="9" t="s">
        <v>3650</v>
      </c>
      <c r="B200" s="83" t="s">
        <v>3696</v>
      </c>
      <c r="C200" s="9" t="s">
        <v>3697</v>
      </c>
      <c r="D200" s="71" t="s">
        <v>3698</v>
      </c>
      <c r="E200" s="52" t="s">
        <v>3699</v>
      </c>
      <c r="F200" s="5" t="e">
        <f>INDEX(assets!$L$3:$N$25,MATCH('parameters FULL'!G200,assets!$M$3:$M$25,0),1)</f>
        <v>#N/A</v>
      </c>
      <c r="G200" s="9"/>
      <c r="H200" s="20" t="s">
        <v>3881</v>
      </c>
      <c r="I200" s="20" t="s">
        <v>3882</v>
      </c>
      <c r="J200" s="31" t="e">
        <f>INDEX('CSVs pars nodes and edges'!$A$3:$C$397,MATCH('parameters FULL'!H200,'CSVs pars nodes and edges'!$B$3:$B$397,0),1)</f>
        <v>#N/A</v>
      </c>
      <c r="K200" s="65" t="s">
        <v>133</v>
      </c>
      <c r="L200" s="9" t="s">
        <v>33</v>
      </c>
      <c r="M200" s="9" t="s">
        <v>2852</v>
      </c>
      <c r="N200" s="5" t="e">
        <f>INDEX('CSVs pars nodes and edges'!$L$3:$M$50,MATCH('parameters FULL'!M200,'CSVs pars nodes and edges'!$M$3:$M$50,0),1)</f>
        <v>#N/A</v>
      </c>
      <c r="O200" s="53" t="s">
        <v>133</v>
      </c>
      <c r="P200" s="53" t="s">
        <v>133</v>
      </c>
      <c r="Q200" s="9" t="s">
        <v>3772</v>
      </c>
      <c r="R200" s="53" t="s">
        <v>133</v>
      </c>
      <c r="S200" s="53" t="s">
        <v>133</v>
      </c>
      <c r="T200" s="53" t="s">
        <v>133</v>
      </c>
      <c r="U200" s="53" t="s">
        <v>133</v>
      </c>
      <c r="V200" s="53" t="s">
        <v>133</v>
      </c>
    </row>
    <row r="201" spans="1:22" s="8" customFormat="1" ht="47.25" x14ac:dyDescent="0.25">
      <c r="A201" s="9" t="s">
        <v>3650</v>
      </c>
      <c r="B201" s="83" t="s">
        <v>3696</v>
      </c>
      <c r="C201" s="9" t="s">
        <v>3697</v>
      </c>
      <c r="D201" s="71" t="s">
        <v>3698</v>
      </c>
      <c r="E201" s="52" t="s">
        <v>3699</v>
      </c>
      <c r="F201" s="5" t="e">
        <f>INDEX(assets!$L$3:$N$25,MATCH('parameters FULL'!G201,assets!$M$3:$M$25,0),1)</f>
        <v>#N/A</v>
      </c>
      <c r="G201" s="9"/>
      <c r="H201" s="20" t="s">
        <v>3883</v>
      </c>
      <c r="I201" s="20" t="s">
        <v>3884</v>
      </c>
      <c r="J201" s="31" t="e">
        <f>INDEX('CSVs pars nodes and edges'!$A$3:$C$397,MATCH('parameters FULL'!H201,'CSVs pars nodes and edges'!$B$3:$B$397,0),1)</f>
        <v>#N/A</v>
      </c>
      <c r="K201" s="65" t="s">
        <v>133</v>
      </c>
      <c r="L201" s="9" t="s">
        <v>33</v>
      </c>
      <c r="M201" s="9" t="s">
        <v>2848</v>
      </c>
      <c r="N201" s="5" t="e">
        <f>INDEX('CSVs pars nodes and edges'!$L$3:$M$50,MATCH('parameters FULL'!M201,'CSVs pars nodes and edges'!$M$3:$M$50,0),1)</f>
        <v>#N/A</v>
      </c>
      <c r="O201" s="53" t="s">
        <v>133</v>
      </c>
      <c r="P201" s="53" t="s">
        <v>133</v>
      </c>
      <c r="Q201" s="9" t="s">
        <v>3772</v>
      </c>
      <c r="R201" s="53" t="s">
        <v>133</v>
      </c>
      <c r="S201" s="53" t="s">
        <v>133</v>
      </c>
      <c r="T201" s="53" t="s">
        <v>133</v>
      </c>
      <c r="U201" s="53" t="s">
        <v>133</v>
      </c>
      <c r="V201" s="53" t="s">
        <v>133</v>
      </c>
    </row>
    <row r="202" spans="1:22" s="8" customFormat="1" ht="47.25" x14ac:dyDescent="0.25">
      <c r="A202" s="9" t="s">
        <v>3650</v>
      </c>
      <c r="B202" s="83" t="s">
        <v>3696</v>
      </c>
      <c r="C202" s="9" t="s">
        <v>3697</v>
      </c>
      <c r="D202" s="71" t="s">
        <v>3698</v>
      </c>
      <c r="E202" s="52" t="s">
        <v>3699</v>
      </c>
      <c r="F202" s="5" t="e">
        <f>INDEX(assets!$L$3:$N$25,MATCH('parameters FULL'!G202,assets!$M$3:$M$25,0),1)</f>
        <v>#N/A</v>
      </c>
      <c r="G202" s="9"/>
      <c r="H202" s="20" t="s">
        <v>3885</v>
      </c>
      <c r="I202" s="20" t="s">
        <v>3886</v>
      </c>
      <c r="J202" s="31" t="e">
        <f>INDEX('CSVs pars nodes and edges'!$A$3:$C$397,MATCH('parameters FULL'!H202,'CSVs pars nodes and edges'!$B$3:$B$397,0),1)</f>
        <v>#N/A</v>
      </c>
      <c r="K202" s="65" t="s">
        <v>133</v>
      </c>
      <c r="L202" s="9" t="s">
        <v>33</v>
      </c>
      <c r="M202" s="9" t="s">
        <v>2848</v>
      </c>
      <c r="N202" s="5" t="e">
        <f>INDEX('CSVs pars nodes and edges'!$L$3:$M$50,MATCH('parameters FULL'!M202,'CSVs pars nodes and edges'!$M$3:$M$50,0),1)</f>
        <v>#N/A</v>
      </c>
      <c r="O202" s="53" t="s">
        <v>133</v>
      </c>
      <c r="P202" s="53" t="s">
        <v>133</v>
      </c>
      <c r="Q202" s="9" t="s">
        <v>3772</v>
      </c>
      <c r="R202" s="53" t="s">
        <v>133</v>
      </c>
      <c r="S202" s="53" t="s">
        <v>133</v>
      </c>
      <c r="T202" s="53" t="s">
        <v>133</v>
      </c>
      <c r="U202" s="53" t="s">
        <v>133</v>
      </c>
      <c r="V202" s="53" t="s">
        <v>133</v>
      </c>
    </row>
    <row r="203" spans="1:22" s="8" customFormat="1" ht="47.25" x14ac:dyDescent="0.25">
      <c r="A203" s="9" t="s">
        <v>3650</v>
      </c>
      <c r="B203" s="83" t="s">
        <v>3696</v>
      </c>
      <c r="C203" s="9" t="s">
        <v>3697</v>
      </c>
      <c r="D203" s="71" t="s">
        <v>3698</v>
      </c>
      <c r="E203" s="52" t="s">
        <v>3699</v>
      </c>
      <c r="F203" s="5" t="e">
        <f>INDEX(assets!$L$3:$N$25,MATCH('parameters FULL'!G203,assets!$M$3:$M$25,0),1)</f>
        <v>#N/A</v>
      </c>
      <c r="G203" s="9"/>
      <c r="H203" s="20" t="s">
        <v>3887</v>
      </c>
      <c r="I203" s="20" t="s">
        <v>3888</v>
      </c>
      <c r="J203" s="31" t="e">
        <f>INDEX('CSVs pars nodes and edges'!$A$3:$C$397,MATCH('parameters FULL'!H203,'CSVs pars nodes and edges'!$B$3:$B$397,0),1)</f>
        <v>#N/A</v>
      </c>
      <c r="K203" s="65" t="s">
        <v>133</v>
      </c>
      <c r="L203" s="9" t="s">
        <v>33</v>
      </c>
      <c r="M203" s="9" t="s">
        <v>2852</v>
      </c>
      <c r="N203" s="5" t="e">
        <f>INDEX('CSVs pars nodes and edges'!$L$3:$M$50,MATCH('parameters FULL'!M203,'CSVs pars nodes and edges'!$M$3:$M$50,0),1)</f>
        <v>#N/A</v>
      </c>
      <c r="O203" s="53" t="s">
        <v>133</v>
      </c>
      <c r="P203" s="53" t="s">
        <v>133</v>
      </c>
      <c r="Q203" s="9" t="s">
        <v>3772</v>
      </c>
      <c r="R203" s="53" t="s">
        <v>133</v>
      </c>
      <c r="S203" s="53" t="s">
        <v>133</v>
      </c>
      <c r="T203" s="53" t="s">
        <v>133</v>
      </c>
      <c r="U203" s="53" t="s">
        <v>133</v>
      </c>
      <c r="V203" s="53" t="s">
        <v>133</v>
      </c>
    </row>
    <row r="204" spans="1:22" s="8" customFormat="1" ht="47.25" x14ac:dyDescent="0.25">
      <c r="A204" s="9" t="s">
        <v>3650</v>
      </c>
      <c r="B204" s="83" t="s">
        <v>3696</v>
      </c>
      <c r="C204" s="9" t="s">
        <v>3697</v>
      </c>
      <c r="D204" s="71" t="s">
        <v>3698</v>
      </c>
      <c r="E204" s="52" t="s">
        <v>3699</v>
      </c>
      <c r="F204" s="5" t="e">
        <f>INDEX(assets!$L$3:$N$25,MATCH('parameters FULL'!G204,assets!$M$3:$M$25,0),1)</f>
        <v>#N/A</v>
      </c>
      <c r="G204" s="9"/>
      <c r="H204" s="20" t="s">
        <v>3889</v>
      </c>
      <c r="I204" s="20" t="s">
        <v>3890</v>
      </c>
      <c r="J204" s="31" t="e">
        <f>INDEX('CSVs pars nodes and edges'!$A$3:$C$397,MATCH('parameters FULL'!H204,'CSVs pars nodes and edges'!$B$3:$B$397,0),1)</f>
        <v>#N/A</v>
      </c>
      <c r="K204" s="65" t="s">
        <v>133</v>
      </c>
      <c r="L204" s="9" t="s">
        <v>33</v>
      </c>
      <c r="M204" s="9" t="s">
        <v>2852</v>
      </c>
      <c r="N204" s="5" t="e">
        <f>INDEX('CSVs pars nodes and edges'!$L$3:$M$50,MATCH('parameters FULL'!M204,'CSVs pars nodes and edges'!$M$3:$M$50,0),1)</f>
        <v>#N/A</v>
      </c>
      <c r="O204" s="53" t="s">
        <v>133</v>
      </c>
      <c r="P204" s="53" t="s">
        <v>133</v>
      </c>
      <c r="Q204" s="9" t="s">
        <v>3772</v>
      </c>
      <c r="R204" s="53" t="s">
        <v>133</v>
      </c>
      <c r="S204" s="53" t="s">
        <v>133</v>
      </c>
      <c r="T204" s="53" t="s">
        <v>133</v>
      </c>
      <c r="U204" s="53" t="s">
        <v>133</v>
      </c>
      <c r="V204" s="53" t="s">
        <v>133</v>
      </c>
    </row>
    <row r="205" spans="1:22" s="8" customFormat="1" ht="47.25" x14ac:dyDescent="0.25">
      <c r="A205" s="9" t="s">
        <v>3650</v>
      </c>
      <c r="B205" s="83" t="s">
        <v>3696</v>
      </c>
      <c r="C205" s="9" t="s">
        <v>3697</v>
      </c>
      <c r="D205" s="71" t="s">
        <v>3698</v>
      </c>
      <c r="E205" s="52" t="s">
        <v>3699</v>
      </c>
      <c r="F205" s="5" t="e">
        <f>INDEX(assets!$L$3:$N$25,MATCH('parameters FULL'!G205,assets!$M$3:$M$25,0),1)</f>
        <v>#N/A</v>
      </c>
      <c r="G205" s="9"/>
      <c r="H205" s="20" t="s">
        <v>3891</v>
      </c>
      <c r="I205" s="20" t="s">
        <v>3892</v>
      </c>
      <c r="J205" s="31" t="e">
        <f>INDEX('CSVs pars nodes and edges'!$A$3:$C$397,MATCH('parameters FULL'!H205,'CSVs pars nodes and edges'!$B$3:$B$397,0),1)</f>
        <v>#N/A</v>
      </c>
      <c r="K205" s="65" t="s">
        <v>133</v>
      </c>
      <c r="L205" s="9" t="s">
        <v>33</v>
      </c>
      <c r="M205" s="9" t="s">
        <v>2848</v>
      </c>
      <c r="N205" s="5" t="e">
        <f>INDEX('CSVs pars nodes and edges'!$L$3:$M$50,MATCH('parameters FULL'!M205,'CSVs pars nodes and edges'!$M$3:$M$50,0),1)</f>
        <v>#N/A</v>
      </c>
      <c r="O205" s="53" t="s">
        <v>133</v>
      </c>
      <c r="P205" s="53" t="s">
        <v>133</v>
      </c>
      <c r="Q205" s="9" t="s">
        <v>3772</v>
      </c>
      <c r="R205" s="53" t="s">
        <v>133</v>
      </c>
      <c r="S205" s="53" t="s">
        <v>133</v>
      </c>
      <c r="T205" s="53" t="s">
        <v>133</v>
      </c>
      <c r="U205" s="53" t="s">
        <v>133</v>
      </c>
      <c r="V205" s="53" t="s">
        <v>133</v>
      </c>
    </row>
    <row r="206" spans="1:22" s="8" customFormat="1" ht="47.25" x14ac:dyDescent="0.25">
      <c r="A206" s="9" t="s">
        <v>3650</v>
      </c>
      <c r="B206" s="83" t="s">
        <v>3696</v>
      </c>
      <c r="C206" s="9" t="s">
        <v>3697</v>
      </c>
      <c r="D206" s="71" t="s">
        <v>3698</v>
      </c>
      <c r="E206" s="52" t="s">
        <v>3699</v>
      </c>
      <c r="F206" s="5" t="e">
        <f>INDEX(assets!$L$3:$N$25,MATCH('parameters FULL'!G206,assets!$M$3:$M$25,0),1)</f>
        <v>#N/A</v>
      </c>
      <c r="G206" s="9"/>
      <c r="H206" s="20" t="s">
        <v>3893</v>
      </c>
      <c r="I206" s="20" t="s">
        <v>3894</v>
      </c>
      <c r="J206" s="31" t="e">
        <f>INDEX('CSVs pars nodes and edges'!$A$3:$C$397,MATCH('parameters FULL'!H206,'CSVs pars nodes and edges'!$B$3:$B$397,0),1)</f>
        <v>#N/A</v>
      </c>
      <c r="K206" s="65" t="s">
        <v>133</v>
      </c>
      <c r="L206" s="9" t="s">
        <v>33</v>
      </c>
      <c r="M206" s="9" t="s">
        <v>2848</v>
      </c>
      <c r="N206" s="5" t="e">
        <f>INDEX('CSVs pars nodes and edges'!$L$3:$M$50,MATCH('parameters FULL'!M206,'CSVs pars nodes and edges'!$M$3:$M$50,0),1)</f>
        <v>#N/A</v>
      </c>
      <c r="O206" s="53" t="s">
        <v>133</v>
      </c>
      <c r="P206" s="53" t="s">
        <v>133</v>
      </c>
      <c r="Q206" s="9" t="s">
        <v>3772</v>
      </c>
      <c r="R206" s="53" t="s">
        <v>133</v>
      </c>
      <c r="S206" s="53" t="s">
        <v>133</v>
      </c>
      <c r="T206" s="53" t="s">
        <v>133</v>
      </c>
      <c r="U206" s="53" t="s">
        <v>133</v>
      </c>
      <c r="V206" s="53" t="s">
        <v>133</v>
      </c>
    </row>
    <row r="207" spans="1:22" s="8" customFormat="1" ht="47.25" x14ac:dyDescent="0.25">
      <c r="A207" s="9" t="s">
        <v>3650</v>
      </c>
      <c r="B207" s="83" t="s">
        <v>3696</v>
      </c>
      <c r="C207" s="9" t="s">
        <v>3697</v>
      </c>
      <c r="D207" s="71" t="s">
        <v>3698</v>
      </c>
      <c r="E207" s="52" t="s">
        <v>3699</v>
      </c>
      <c r="F207" s="5" t="e">
        <f>INDEX(assets!$L$3:$N$25,MATCH('parameters FULL'!G207,assets!$M$3:$M$25,0),1)</f>
        <v>#N/A</v>
      </c>
      <c r="G207" s="9"/>
      <c r="H207" s="20" t="s">
        <v>3895</v>
      </c>
      <c r="I207" s="20" t="s">
        <v>3896</v>
      </c>
      <c r="J207" s="31" t="e">
        <f>INDEX('CSVs pars nodes and edges'!$A$3:$C$397,MATCH('parameters FULL'!H207,'CSVs pars nodes and edges'!$B$3:$B$397,0),1)</f>
        <v>#N/A</v>
      </c>
      <c r="K207" s="65" t="s">
        <v>133</v>
      </c>
      <c r="L207" s="9" t="s">
        <v>33</v>
      </c>
      <c r="M207" s="9" t="s">
        <v>2852</v>
      </c>
      <c r="N207" s="5" t="e">
        <f>INDEX('CSVs pars nodes and edges'!$L$3:$M$50,MATCH('parameters FULL'!M207,'CSVs pars nodes and edges'!$M$3:$M$50,0),1)</f>
        <v>#N/A</v>
      </c>
      <c r="O207" s="53" t="s">
        <v>133</v>
      </c>
      <c r="P207" s="53" t="s">
        <v>133</v>
      </c>
      <c r="Q207" s="9" t="s">
        <v>3772</v>
      </c>
      <c r="R207" s="53" t="s">
        <v>133</v>
      </c>
      <c r="S207" s="53" t="s">
        <v>133</v>
      </c>
      <c r="T207" s="53" t="s">
        <v>133</v>
      </c>
      <c r="U207" s="53" t="s">
        <v>133</v>
      </c>
      <c r="V207" s="53" t="s">
        <v>133</v>
      </c>
    </row>
    <row r="208" spans="1:22" s="8" customFormat="1" ht="47.25" x14ac:dyDescent="0.25">
      <c r="A208" s="9" t="s">
        <v>3650</v>
      </c>
      <c r="B208" s="83" t="s">
        <v>3696</v>
      </c>
      <c r="C208" s="9" t="s">
        <v>3697</v>
      </c>
      <c r="D208" s="71" t="s">
        <v>3698</v>
      </c>
      <c r="E208" s="52" t="s">
        <v>3699</v>
      </c>
      <c r="F208" s="5" t="e">
        <f>INDEX(assets!$L$3:$N$25,MATCH('parameters FULL'!G208,assets!$M$3:$M$25,0),1)</f>
        <v>#N/A</v>
      </c>
      <c r="G208" s="9"/>
      <c r="H208" s="20" t="s">
        <v>3897</v>
      </c>
      <c r="I208" s="41" t="s">
        <v>3898</v>
      </c>
      <c r="J208" s="31" t="e">
        <f>INDEX('CSVs pars nodes and edges'!$A$3:$C$397,MATCH('parameters FULL'!H208,'CSVs pars nodes and edges'!$B$3:$B$397,0),1)</f>
        <v>#N/A</v>
      </c>
      <c r="K208" s="65" t="s">
        <v>133</v>
      </c>
      <c r="L208" s="9" t="s">
        <v>33</v>
      </c>
      <c r="M208" s="9" t="s">
        <v>2852</v>
      </c>
      <c r="N208" s="5" t="e">
        <f>INDEX('CSVs pars nodes and edges'!$L$3:$M$50,MATCH('parameters FULL'!M208,'CSVs pars nodes and edges'!$M$3:$M$50,0),1)</f>
        <v>#N/A</v>
      </c>
      <c r="O208" s="53" t="s">
        <v>133</v>
      </c>
      <c r="P208" s="53" t="s">
        <v>133</v>
      </c>
      <c r="Q208" s="9" t="s">
        <v>3772</v>
      </c>
      <c r="R208" s="53" t="s">
        <v>133</v>
      </c>
      <c r="S208" s="53" t="s">
        <v>133</v>
      </c>
      <c r="T208" s="53" t="s">
        <v>133</v>
      </c>
      <c r="U208" s="53" t="s">
        <v>133</v>
      </c>
      <c r="V208" s="53" t="s">
        <v>133</v>
      </c>
    </row>
    <row r="209" spans="1:22" s="8" customFormat="1" ht="47.25" x14ac:dyDescent="0.25">
      <c r="A209" s="9" t="s">
        <v>3650</v>
      </c>
      <c r="B209" s="83" t="s">
        <v>3696</v>
      </c>
      <c r="C209" s="9" t="s">
        <v>3697</v>
      </c>
      <c r="D209" s="71" t="s">
        <v>3698</v>
      </c>
      <c r="E209" s="52" t="s">
        <v>3699</v>
      </c>
      <c r="F209" s="5" t="e">
        <f>INDEX(assets!$L$3:$N$25,MATCH('parameters FULL'!G209,assets!$M$3:$M$25,0),1)</f>
        <v>#N/A</v>
      </c>
      <c r="G209" s="9"/>
      <c r="H209" s="20" t="s">
        <v>3899</v>
      </c>
      <c r="I209" s="20" t="s">
        <v>3900</v>
      </c>
      <c r="J209" s="31" t="e">
        <f>INDEX('CSVs pars nodes and edges'!$A$3:$C$397,MATCH('parameters FULL'!H209,'CSVs pars nodes and edges'!$B$3:$B$397,0),1)</f>
        <v>#N/A</v>
      </c>
      <c r="K209" s="65" t="s">
        <v>133</v>
      </c>
      <c r="L209" s="9" t="s">
        <v>33</v>
      </c>
      <c r="M209" s="53" t="s">
        <v>133</v>
      </c>
      <c r="N209" s="5" t="e">
        <f>INDEX('CSVs pars nodes and edges'!$L$3:$M$50,MATCH('parameters FULL'!M209,'CSVs pars nodes and edges'!$M$3:$M$50,0),1)</f>
        <v>#N/A</v>
      </c>
      <c r="O209" s="53" t="s">
        <v>133</v>
      </c>
      <c r="P209" s="53" t="s">
        <v>133</v>
      </c>
      <c r="Q209" s="9" t="s">
        <v>3772</v>
      </c>
      <c r="R209" s="53" t="s">
        <v>133</v>
      </c>
      <c r="S209" s="53" t="s">
        <v>133</v>
      </c>
      <c r="T209" s="53" t="s">
        <v>133</v>
      </c>
      <c r="U209" s="53" t="s">
        <v>133</v>
      </c>
      <c r="V209" s="53" t="s">
        <v>133</v>
      </c>
    </row>
    <row r="210" spans="1:22" s="8" customFormat="1" ht="47.25" x14ac:dyDescent="0.25">
      <c r="A210" s="9" t="s">
        <v>3650</v>
      </c>
      <c r="B210" s="83" t="s">
        <v>3696</v>
      </c>
      <c r="C210" s="9" t="s">
        <v>3697</v>
      </c>
      <c r="D210" s="71" t="s">
        <v>3698</v>
      </c>
      <c r="E210" s="52" t="s">
        <v>3699</v>
      </c>
      <c r="F210" s="5" t="e">
        <f>INDEX(assets!$L$3:$N$25,MATCH('parameters FULL'!G210,assets!$M$3:$M$25,0),1)</f>
        <v>#N/A</v>
      </c>
      <c r="G210" s="9"/>
      <c r="H210" s="20" t="s">
        <v>3901</v>
      </c>
      <c r="I210" s="20" t="s">
        <v>3902</v>
      </c>
      <c r="J210" s="31" t="e">
        <f>INDEX('CSVs pars nodes and edges'!$A$3:$C$397,MATCH('parameters FULL'!H210,'CSVs pars nodes and edges'!$B$3:$B$397,0),1)</f>
        <v>#N/A</v>
      </c>
      <c r="K210" s="65" t="s">
        <v>133</v>
      </c>
      <c r="L210" s="9" t="s">
        <v>33</v>
      </c>
      <c r="M210" s="53" t="s">
        <v>133</v>
      </c>
      <c r="N210" s="5" t="e">
        <f>INDEX('CSVs pars nodes and edges'!$L$3:$M$50,MATCH('parameters FULL'!M210,'CSVs pars nodes and edges'!$M$3:$M$50,0),1)</f>
        <v>#N/A</v>
      </c>
      <c r="O210" s="53" t="s">
        <v>133</v>
      </c>
      <c r="P210" s="53" t="s">
        <v>133</v>
      </c>
      <c r="Q210" s="9" t="s">
        <v>3772</v>
      </c>
      <c r="R210" s="53" t="s">
        <v>133</v>
      </c>
      <c r="S210" s="53" t="s">
        <v>133</v>
      </c>
      <c r="T210" s="53" t="s">
        <v>133</v>
      </c>
      <c r="U210" s="53" t="s">
        <v>133</v>
      </c>
      <c r="V210" s="53" t="s">
        <v>133</v>
      </c>
    </row>
    <row r="211" spans="1:22" s="8" customFormat="1" ht="47.25" x14ac:dyDescent="0.25">
      <c r="A211" s="9" t="s">
        <v>3650</v>
      </c>
      <c r="B211" s="83" t="s">
        <v>3696</v>
      </c>
      <c r="C211" s="9" t="s">
        <v>3697</v>
      </c>
      <c r="D211" s="71" t="s">
        <v>3698</v>
      </c>
      <c r="E211" s="52" t="s">
        <v>3699</v>
      </c>
      <c r="F211" s="5" t="e">
        <f>INDEX(assets!$L$3:$N$25,MATCH('parameters FULL'!G211,assets!$M$3:$M$25,0),1)</f>
        <v>#N/A</v>
      </c>
      <c r="G211" s="9"/>
      <c r="H211" s="20" t="s">
        <v>3903</v>
      </c>
      <c r="I211" s="20" t="s">
        <v>3904</v>
      </c>
      <c r="J211" s="31" t="e">
        <f>INDEX('CSVs pars nodes and edges'!$A$3:$C$397,MATCH('parameters FULL'!H211,'CSVs pars nodes and edges'!$B$3:$B$397,0),1)</f>
        <v>#N/A</v>
      </c>
      <c r="K211" s="65" t="s">
        <v>133</v>
      </c>
      <c r="L211" s="9" t="s">
        <v>33</v>
      </c>
      <c r="M211" s="53" t="s">
        <v>133</v>
      </c>
      <c r="N211" s="5" t="e">
        <f>INDEX('CSVs pars nodes and edges'!$L$3:$M$50,MATCH('parameters FULL'!M211,'CSVs pars nodes and edges'!$M$3:$M$50,0),1)</f>
        <v>#N/A</v>
      </c>
      <c r="O211" s="53" t="s">
        <v>133</v>
      </c>
      <c r="P211" s="53" t="s">
        <v>133</v>
      </c>
      <c r="Q211" s="9" t="s">
        <v>3772</v>
      </c>
      <c r="R211" s="53" t="s">
        <v>133</v>
      </c>
      <c r="S211" s="53" t="s">
        <v>133</v>
      </c>
      <c r="T211" s="53" t="s">
        <v>133</v>
      </c>
      <c r="U211" s="53" t="s">
        <v>133</v>
      </c>
      <c r="V211" s="53" t="s">
        <v>133</v>
      </c>
    </row>
    <row r="212" spans="1:22" s="8" customFormat="1" ht="47.25" x14ac:dyDescent="0.25">
      <c r="A212" s="9" t="s">
        <v>3650</v>
      </c>
      <c r="B212" s="83" t="s">
        <v>3696</v>
      </c>
      <c r="C212" s="9" t="s">
        <v>3697</v>
      </c>
      <c r="D212" s="71" t="s">
        <v>3698</v>
      </c>
      <c r="E212" s="52" t="s">
        <v>3699</v>
      </c>
      <c r="F212" s="5" t="e">
        <f>INDEX(assets!$L$3:$N$25,MATCH('parameters FULL'!G212,assets!$M$3:$M$25,0),1)</f>
        <v>#N/A</v>
      </c>
      <c r="G212" s="9"/>
      <c r="H212" s="20" t="s">
        <v>3905</v>
      </c>
      <c r="I212" s="20" t="s">
        <v>3906</v>
      </c>
      <c r="J212" s="31" t="e">
        <f>INDEX('CSVs pars nodes and edges'!$A$3:$C$397,MATCH('parameters FULL'!H212,'CSVs pars nodes and edges'!$B$3:$B$397,0),1)</f>
        <v>#N/A</v>
      </c>
      <c r="K212" s="65" t="s">
        <v>133</v>
      </c>
      <c r="L212" s="9" t="s">
        <v>33</v>
      </c>
      <c r="M212" s="53" t="s">
        <v>133</v>
      </c>
      <c r="N212" s="5" t="e">
        <f>INDEX('CSVs pars nodes and edges'!$L$3:$M$50,MATCH('parameters FULL'!M212,'CSVs pars nodes and edges'!$M$3:$M$50,0),1)</f>
        <v>#N/A</v>
      </c>
      <c r="O212" s="53" t="s">
        <v>133</v>
      </c>
      <c r="P212" s="53" t="s">
        <v>133</v>
      </c>
      <c r="Q212" s="9" t="s">
        <v>3772</v>
      </c>
      <c r="R212" s="53" t="s">
        <v>133</v>
      </c>
      <c r="S212" s="53" t="s">
        <v>133</v>
      </c>
      <c r="T212" s="53" t="s">
        <v>133</v>
      </c>
      <c r="U212" s="53" t="s">
        <v>133</v>
      </c>
      <c r="V212" s="53" t="s">
        <v>133</v>
      </c>
    </row>
    <row r="213" spans="1:22" s="8" customFormat="1" ht="47.25" x14ac:dyDescent="0.25">
      <c r="A213" s="9" t="s">
        <v>3650</v>
      </c>
      <c r="B213" s="83" t="s">
        <v>3696</v>
      </c>
      <c r="C213" s="9" t="s">
        <v>3697</v>
      </c>
      <c r="D213" s="71" t="s">
        <v>3698</v>
      </c>
      <c r="E213" s="52" t="s">
        <v>3699</v>
      </c>
      <c r="F213" s="5" t="e">
        <f>INDEX(assets!$L$3:$N$25,MATCH('parameters FULL'!G213,assets!$M$3:$M$25,0),1)</f>
        <v>#N/A</v>
      </c>
      <c r="G213" s="9"/>
      <c r="H213" s="20" t="s">
        <v>3907</v>
      </c>
      <c r="I213" s="20" t="s">
        <v>3908</v>
      </c>
      <c r="J213" s="31" t="e">
        <f>INDEX('CSVs pars nodes and edges'!$A$3:$C$397,MATCH('parameters FULL'!H213,'CSVs pars nodes and edges'!$B$3:$B$397,0),1)</f>
        <v>#N/A</v>
      </c>
      <c r="K213" s="65" t="s">
        <v>133</v>
      </c>
      <c r="L213" s="9" t="s">
        <v>33</v>
      </c>
      <c r="M213" s="53" t="s">
        <v>133</v>
      </c>
      <c r="N213" s="5" t="e">
        <f>INDEX('CSVs pars nodes and edges'!$L$3:$M$50,MATCH('parameters FULL'!M213,'CSVs pars nodes and edges'!$M$3:$M$50,0),1)</f>
        <v>#N/A</v>
      </c>
      <c r="O213" s="53" t="s">
        <v>133</v>
      </c>
      <c r="P213" s="53" t="s">
        <v>133</v>
      </c>
      <c r="Q213" s="9" t="s">
        <v>3772</v>
      </c>
      <c r="R213" s="53" t="s">
        <v>133</v>
      </c>
      <c r="S213" s="53" t="s">
        <v>133</v>
      </c>
      <c r="T213" s="53" t="s">
        <v>133</v>
      </c>
      <c r="U213" s="53" t="s">
        <v>133</v>
      </c>
      <c r="V213" s="53" t="s">
        <v>133</v>
      </c>
    </row>
    <row r="214" spans="1:22" s="8" customFormat="1" ht="47.25" x14ac:dyDescent="0.25">
      <c r="A214" s="9" t="s">
        <v>3650</v>
      </c>
      <c r="B214" s="83" t="s">
        <v>3696</v>
      </c>
      <c r="C214" s="9" t="s">
        <v>3697</v>
      </c>
      <c r="D214" s="71" t="s">
        <v>3698</v>
      </c>
      <c r="E214" s="52" t="s">
        <v>3699</v>
      </c>
      <c r="F214" s="5" t="e">
        <f>INDEX(assets!$L$3:$N$25,MATCH('parameters FULL'!G214,assets!$M$3:$M$25,0),1)</f>
        <v>#N/A</v>
      </c>
      <c r="G214" s="9"/>
      <c r="H214" s="20" t="s">
        <v>3909</v>
      </c>
      <c r="I214" s="20" t="s">
        <v>3910</v>
      </c>
      <c r="J214" s="31" t="e">
        <f>INDEX('CSVs pars nodes and edges'!$A$3:$C$397,MATCH('parameters FULL'!H214,'CSVs pars nodes and edges'!$B$3:$B$397,0),1)</f>
        <v>#N/A</v>
      </c>
      <c r="K214" s="65" t="s">
        <v>133</v>
      </c>
      <c r="L214" s="9" t="s">
        <v>33</v>
      </c>
      <c r="M214" s="53" t="s">
        <v>133</v>
      </c>
      <c r="N214" s="5" t="e">
        <f>INDEX('CSVs pars nodes and edges'!$L$3:$M$50,MATCH('parameters FULL'!M214,'CSVs pars nodes and edges'!$M$3:$M$50,0),1)</f>
        <v>#N/A</v>
      </c>
      <c r="O214" s="53" t="s">
        <v>133</v>
      </c>
      <c r="P214" s="53" t="s">
        <v>133</v>
      </c>
      <c r="Q214" s="9" t="s">
        <v>3772</v>
      </c>
      <c r="R214" s="53" t="s">
        <v>133</v>
      </c>
      <c r="S214" s="53" t="s">
        <v>133</v>
      </c>
      <c r="T214" s="53" t="s">
        <v>133</v>
      </c>
      <c r="U214" s="53" t="s">
        <v>133</v>
      </c>
      <c r="V214" s="53" t="s">
        <v>133</v>
      </c>
    </row>
    <row r="215" spans="1:22" s="8" customFormat="1" ht="47.25" x14ac:dyDescent="0.25">
      <c r="A215" s="9" t="s">
        <v>3650</v>
      </c>
      <c r="B215" s="83" t="s">
        <v>3696</v>
      </c>
      <c r="C215" s="9" t="s">
        <v>3697</v>
      </c>
      <c r="D215" s="71" t="s">
        <v>3698</v>
      </c>
      <c r="E215" s="52" t="s">
        <v>3699</v>
      </c>
      <c r="F215" s="5" t="e">
        <f>INDEX(assets!$L$3:$N$25,MATCH('parameters FULL'!G215,assets!$M$3:$M$25,0),1)</f>
        <v>#N/A</v>
      </c>
      <c r="G215" s="9"/>
      <c r="H215" s="20" t="s">
        <v>3911</v>
      </c>
      <c r="I215" s="20" t="s">
        <v>3912</v>
      </c>
      <c r="J215" s="31" t="e">
        <f>INDEX('CSVs pars nodes and edges'!$A$3:$C$397,MATCH('parameters FULL'!H215,'CSVs pars nodes and edges'!$B$3:$B$397,0),1)</f>
        <v>#N/A</v>
      </c>
      <c r="K215" s="65" t="s">
        <v>133</v>
      </c>
      <c r="L215" s="9" t="s">
        <v>33</v>
      </c>
      <c r="M215" s="53" t="s">
        <v>133</v>
      </c>
      <c r="N215" s="5" t="e">
        <f>INDEX('CSVs pars nodes and edges'!$L$3:$M$50,MATCH('parameters FULL'!M215,'CSVs pars nodes and edges'!$M$3:$M$50,0),1)</f>
        <v>#N/A</v>
      </c>
      <c r="O215" s="53" t="s">
        <v>133</v>
      </c>
      <c r="P215" s="53" t="s">
        <v>133</v>
      </c>
      <c r="Q215" s="9" t="s">
        <v>3772</v>
      </c>
      <c r="R215" s="53" t="s">
        <v>133</v>
      </c>
      <c r="S215" s="53" t="s">
        <v>133</v>
      </c>
      <c r="T215" s="53" t="s">
        <v>133</v>
      </c>
      <c r="U215" s="53" t="s">
        <v>133</v>
      </c>
      <c r="V215" s="53" t="s">
        <v>133</v>
      </c>
    </row>
    <row r="216" spans="1:22" s="8" customFormat="1" ht="47.25" x14ac:dyDescent="0.25">
      <c r="A216" s="9" t="s">
        <v>3650</v>
      </c>
      <c r="B216" s="83" t="s">
        <v>3696</v>
      </c>
      <c r="C216" s="9" t="s">
        <v>3697</v>
      </c>
      <c r="D216" s="71" t="s">
        <v>3698</v>
      </c>
      <c r="E216" s="52" t="s">
        <v>3699</v>
      </c>
      <c r="F216" s="5" t="e">
        <f>INDEX(assets!$L$3:$N$25,MATCH('parameters FULL'!G216,assets!$M$3:$M$25,0),1)</f>
        <v>#N/A</v>
      </c>
      <c r="G216" s="9"/>
      <c r="H216" s="20" t="s">
        <v>3913</v>
      </c>
      <c r="I216" s="20" t="s">
        <v>3914</v>
      </c>
      <c r="J216" s="31" t="e">
        <f>INDEX('CSVs pars nodes and edges'!$A$3:$C$397,MATCH('parameters FULL'!H216,'CSVs pars nodes and edges'!$B$3:$B$397,0),1)</f>
        <v>#N/A</v>
      </c>
      <c r="K216" s="65" t="s">
        <v>133</v>
      </c>
      <c r="L216" s="9" t="s">
        <v>33</v>
      </c>
      <c r="M216" s="53" t="s">
        <v>133</v>
      </c>
      <c r="N216" s="5" t="e">
        <f>INDEX('CSVs pars nodes and edges'!$L$3:$M$50,MATCH('parameters FULL'!M216,'CSVs pars nodes and edges'!$M$3:$M$50,0),1)</f>
        <v>#N/A</v>
      </c>
      <c r="O216" s="53" t="s">
        <v>133</v>
      </c>
      <c r="P216" s="53" t="s">
        <v>133</v>
      </c>
      <c r="Q216" s="9" t="s">
        <v>3772</v>
      </c>
      <c r="R216" s="53" t="s">
        <v>133</v>
      </c>
      <c r="S216" s="53" t="s">
        <v>133</v>
      </c>
      <c r="T216" s="53" t="s">
        <v>133</v>
      </c>
      <c r="U216" s="53" t="s">
        <v>133</v>
      </c>
      <c r="V216" s="53" t="s">
        <v>133</v>
      </c>
    </row>
    <row r="217" spans="1:22" s="8" customFormat="1" x14ac:dyDescent="0.25">
      <c r="A217" s="71" t="s">
        <v>268</v>
      </c>
      <c r="B217" s="83" t="s">
        <v>8</v>
      </c>
      <c r="C217" s="83" t="s">
        <v>3650</v>
      </c>
      <c r="D217" s="9" t="s">
        <v>3696</v>
      </c>
      <c r="E217" s="52"/>
      <c r="F217" s="5"/>
      <c r="G217" s="4" t="s">
        <v>3697</v>
      </c>
      <c r="H217" s="21" t="s">
        <v>3239</v>
      </c>
      <c r="I217" s="20"/>
      <c r="J217" s="31"/>
      <c r="K217" s="65">
        <v>344.75</v>
      </c>
      <c r="L217" t="s">
        <v>33</v>
      </c>
      <c r="M217" t="s">
        <v>3790</v>
      </c>
      <c r="N217" s="5" t="e">
        <f>INDEX('CSVs pars nodes and edges'!$L$3:$M$50,MATCH('parameters FULL'!M217,'CSVs pars nodes and edges'!$M$3:$M$50,0),1)</f>
        <v>#N/A</v>
      </c>
      <c r="O217" t="s">
        <v>34</v>
      </c>
      <c r="P217" s="53" t="s">
        <v>133</v>
      </c>
      <c r="Q217" t="s">
        <v>3701</v>
      </c>
      <c r="R217" s="53" t="s">
        <v>133</v>
      </c>
      <c r="S217" s="53" t="s">
        <v>133</v>
      </c>
      <c r="T217" t="s">
        <v>3915</v>
      </c>
      <c r="U217" t="s">
        <v>3916</v>
      </c>
      <c r="V217" s="53" t="s">
        <v>133</v>
      </c>
    </row>
    <row r="218" spans="1:22" s="8" customFormat="1" x14ac:dyDescent="0.25">
      <c r="A218" s="71" t="s">
        <v>268</v>
      </c>
      <c r="B218" s="83" t="s">
        <v>8</v>
      </c>
      <c r="C218" s="83" t="s">
        <v>3650</v>
      </c>
      <c r="D218" s="9" t="s">
        <v>3696</v>
      </c>
      <c r="E218" s="52"/>
      <c r="F218" s="5"/>
      <c r="G218" s="4" t="s">
        <v>3697</v>
      </c>
      <c r="H218" s="21" t="s">
        <v>3240</v>
      </c>
      <c r="I218" s="20"/>
      <c r="J218" s="31"/>
      <c r="K218" s="65">
        <v>448.18</v>
      </c>
      <c r="L218" t="s">
        <v>33</v>
      </c>
      <c r="M218" t="s">
        <v>3790</v>
      </c>
      <c r="N218" s="5" t="e">
        <f>INDEX('CSVs pars nodes and edges'!$L$3:$M$50,MATCH('parameters FULL'!M218,'CSVs pars nodes and edges'!$M$3:$M$50,0),1)</f>
        <v>#N/A</v>
      </c>
      <c r="O218" t="s">
        <v>34</v>
      </c>
      <c r="P218" s="53" t="s">
        <v>133</v>
      </c>
      <c r="Q218" t="s">
        <v>3701</v>
      </c>
      <c r="R218" s="53" t="s">
        <v>133</v>
      </c>
      <c r="S218" s="53" t="s">
        <v>133</v>
      </c>
      <c r="T218" t="s">
        <v>2635</v>
      </c>
      <c r="U218" t="s">
        <v>3916</v>
      </c>
      <c r="V218" s="53" t="s">
        <v>133</v>
      </c>
    </row>
    <row r="219" spans="1:22" s="8" customFormat="1" x14ac:dyDescent="0.25">
      <c r="A219" s="71" t="s">
        <v>268</v>
      </c>
      <c r="B219" s="83" t="s">
        <v>8</v>
      </c>
      <c r="C219" s="83" t="s">
        <v>3650</v>
      </c>
      <c r="D219" s="9" t="s">
        <v>3696</v>
      </c>
      <c r="E219" s="52"/>
      <c r="F219" s="5"/>
      <c r="G219" s="4" t="s">
        <v>3697</v>
      </c>
      <c r="H219" s="21" t="s">
        <v>3241</v>
      </c>
      <c r="I219" s="20"/>
      <c r="J219" s="31"/>
      <c r="K219" s="65">
        <v>199947.96</v>
      </c>
      <c r="L219" t="s">
        <v>33</v>
      </c>
      <c r="M219" t="s">
        <v>3790</v>
      </c>
      <c r="N219" s="5" t="e">
        <f>INDEX('CSVs pars nodes and edges'!$L$3:$M$50,MATCH('parameters FULL'!M219,'CSVs pars nodes and edges'!$M$3:$M$50,0),1)</f>
        <v>#N/A</v>
      </c>
      <c r="O219" t="s">
        <v>34</v>
      </c>
      <c r="P219" s="53" t="s">
        <v>133</v>
      </c>
      <c r="Q219" t="s">
        <v>3701</v>
      </c>
      <c r="R219" s="53" t="s">
        <v>133</v>
      </c>
      <c r="S219" s="53" t="s">
        <v>133</v>
      </c>
      <c r="T219" t="s">
        <v>3917</v>
      </c>
      <c r="U219" t="s">
        <v>3916</v>
      </c>
      <c r="V219" s="53" t="s">
        <v>133</v>
      </c>
    </row>
    <row r="220" spans="1:22" s="8" customFormat="1" x14ac:dyDescent="0.25">
      <c r="A220" s="71" t="s">
        <v>268</v>
      </c>
      <c r="B220" s="83" t="s">
        <v>8</v>
      </c>
      <c r="C220" s="83" t="s">
        <v>3650</v>
      </c>
      <c r="D220" s="9" t="s">
        <v>3696</v>
      </c>
      <c r="E220" s="52"/>
      <c r="F220" s="5"/>
      <c r="G220" s="4" t="s">
        <v>3697</v>
      </c>
      <c r="H220" s="21" t="s">
        <v>3242</v>
      </c>
      <c r="I220" s="20"/>
      <c r="J220" s="31"/>
      <c r="K220" s="65">
        <v>77221.279999999999</v>
      </c>
      <c r="L220" t="s">
        <v>33</v>
      </c>
      <c r="M220" t="s">
        <v>3790</v>
      </c>
      <c r="N220" s="5" t="e">
        <f>INDEX('CSVs pars nodes and edges'!$L$3:$M$50,MATCH('parameters FULL'!M220,'CSVs pars nodes and edges'!$M$3:$M$50,0),1)</f>
        <v>#N/A</v>
      </c>
      <c r="O220" t="s">
        <v>34</v>
      </c>
      <c r="P220" s="53" t="s">
        <v>133</v>
      </c>
      <c r="Q220" t="s">
        <v>3701</v>
      </c>
      <c r="R220" s="53" t="s">
        <v>133</v>
      </c>
      <c r="S220" s="53" t="s">
        <v>133</v>
      </c>
      <c r="T220" t="s">
        <v>2647</v>
      </c>
      <c r="U220" t="s">
        <v>3916</v>
      </c>
      <c r="V220" s="53" t="s">
        <v>133</v>
      </c>
    </row>
    <row r="221" spans="1:22" s="8" customFormat="1" x14ac:dyDescent="0.25">
      <c r="A221" s="71" t="s">
        <v>268</v>
      </c>
      <c r="B221" s="83" t="s">
        <v>8</v>
      </c>
      <c r="C221" s="83" t="s">
        <v>3650</v>
      </c>
      <c r="D221" s="9" t="s">
        <v>3696</v>
      </c>
      <c r="E221" s="52"/>
      <c r="F221" s="5"/>
      <c r="G221" s="4" t="s">
        <v>3697</v>
      </c>
      <c r="H221" s="21" t="s">
        <v>3243</v>
      </c>
      <c r="I221" s="20"/>
      <c r="J221" s="31"/>
      <c r="K221" s="65">
        <v>0.3</v>
      </c>
      <c r="L221" t="s">
        <v>33</v>
      </c>
      <c r="M221" s="44" t="s">
        <v>133</v>
      </c>
      <c r="N221" s="5" t="e">
        <f>INDEX('CSVs pars nodes and edges'!$L$3:$M$50,MATCH('parameters FULL'!M221,'CSVs pars nodes and edges'!$M$3:$M$50,0),1)</f>
        <v>#N/A</v>
      </c>
      <c r="O221" t="s">
        <v>34</v>
      </c>
      <c r="P221" s="53" t="s">
        <v>133</v>
      </c>
      <c r="Q221" t="s">
        <v>3701</v>
      </c>
      <c r="R221" s="53" t="s">
        <v>133</v>
      </c>
      <c r="S221" s="53" t="s">
        <v>133</v>
      </c>
      <c r="T221" t="s">
        <v>2612</v>
      </c>
      <c r="U221" t="s">
        <v>3916</v>
      </c>
      <c r="V221" s="53" t="s">
        <v>133</v>
      </c>
    </row>
    <row r="222" spans="1:22" s="8" customFormat="1" x14ac:dyDescent="0.25">
      <c r="A222" s="78" t="s">
        <v>3650</v>
      </c>
      <c r="B222" s="73" t="s">
        <v>3696</v>
      </c>
      <c r="C222" s="8" t="s">
        <v>3918</v>
      </c>
      <c r="D222" s="11" t="s">
        <v>3919</v>
      </c>
      <c r="E222" s="11"/>
      <c r="F222" s="5" t="e">
        <f>INDEX(assets!$L$3:$N$25,MATCH('parameters FULL'!G222,assets!$M$3:$M$25,0),1)</f>
        <v>#N/A</v>
      </c>
      <c r="G222" s="11" t="s">
        <v>3920</v>
      </c>
      <c r="H222" s="22" t="s">
        <v>3244</v>
      </c>
      <c r="I222" s="22" t="s">
        <v>3921</v>
      </c>
      <c r="J222" s="31" t="e">
        <f>INDEX('CSVs pars nodes and edges'!$A$3:$C$397,MATCH('parameters FULL'!H222,'CSVs pars nodes and edges'!$B$3:$B$397,0),1)</f>
        <v>#N/A</v>
      </c>
      <c r="K222" s="65">
        <v>19.13</v>
      </c>
      <c r="L222" s="10" t="s">
        <v>33</v>
      </c>
      <c r="M222" s="10" t="s">
        <v>2848</v>
      </c>
      <c r="N222" s="5" t="e">
        <f>INDEX('CSVs pars nodes and edges'!$L$3:$M$50,MATCH('parameters FULL'!M222,'CSVs pars nodes and edges'!$M$3:$M$50,0),1)</f>
        <v>#N/A</v>
      </c>
      <c r="O222" s="10" t="s">
        <v>102</v>
      </c>
      <c r="P222" s="64" t="s">
        <v>133</v>
      </c>
      <c r="Q222" s="10" t="s">
        <v>3701</v>
      </c>
      <c r="R222" s="64" t="s">
        <v>133</v>
      </c>
      <c r="S222" s="64" t="s">
        <v>133</v>
      </c>
      <c r="T222" s="64" t="s">
        <v>133</v>
      </c>
      <c r="U222" s="64" t="s">
        <v>133</v>
      </c>
      <c r="V222" s="64" t="s">
        <v>133</v>
      </c>
    </row>
    <row r="223" spans="1:22" x14ac:dyDescent="0.25">
      <c r="A223" s="78" t="s">
        <v>3650</v>
      </c>
      <c r="B223" s="9" t="s">
        <v>3696</v>
      </c>
      <c r="C223" s="83" t="s">
        <v>3711</v>
      </c>
      <c r="D223" s="71" t="s">
        <v>3712</v>
      </c>
      <c r="E223" s="52"/>
      <c r="F223" s="5"/>
      <c r="G223" s="9" t="s">
        <v>3922</v>
      </c>
      <c r="H223" s="21" t="s">
        <v>3245</v>
      </c>
      <c r="K223" s="3">
        <v>81</v>
      </c>
      <c r="L223" t="s">
        <v>2856</v>
      </c>
    </row>
    <row r="224" spans="1:22" x14ac:dyDescent="0.25">
      <c r="A224" s="78" t="s">
        <v>3650</v>
      </c>
      <c r="B224" s="9" t="s">
        <v>3696</v>
      </c>
      <c r="C224" s="83" t="s">
        <v>3711</v>
      </c>
      <c r="D224" s="71" t="s">
        <v>3712</v>
      </c>
      <c r="E224" s="52"/>
      <c r="F224" s="5"/>
      <c r="G224" s="9" t="s">
        <v>3922</v>
      </c>
      <c r="H224" s="21" t="s">
        <v>3923</v>
      </c>
      <c r="K224" s="3">
        <v>107</v>
      </c>
      <c r="L224" t="s">
        <v>2858</v>
      </c>
    </row>
    <row r="225" spans="1:17" x14ac:dyDescent="0.25">
      <c r="A225" s="78" t="s">
        <v>3650</v>
      </c>
      <c r="B225" s="9" t="s">
        <v>3696</v>
      </c>
      <c r="C225" s="83" t="s">
        <v>3711</v>
      </c>
      <c r="D225" s="71" t="s">
        <v>3712</v>
      </c>
      <c r="E225" s="52"/>
      <c r="F225" s="5"/>
      <c r="G225" s="9" t="s">
        <v>3922</v>
      </c>
      <c r="H225" s="21" t="s">
        <v>3924</v>
      </c>
      <c r="K225" s="3">
        <v>107</v>
      </c>
      <c r="L225" t="s">
        <v>2858</v>
      </c>
    </row>
    <row r="226" spans="1:17" x14ac:dyDescent="0.25">
      <c r="A226" s="78" t="s">
        <v>3650</v>
      </c>
      <c r="B226" s="9" t="s">
        <v>3696</v>
      </c>
      <c r="C226" s="83" t="s">
        <v>3697</v>
      </c>
      <c r="D226" s="84" t="s">
        <v>3698</v>
      </c>
      <c r="G226" s="74" t="s">
        <v>3807</v>
      </c>
      <c r="H226" s="75" t="s">
        <v>3808</v>
      </c>
      <c r="K226" s="74" t="s">
        <v>133</v>
      </c>
      <c r="L226" s="74" t="s">
        <v>33</v>
      </c>
      <c r="M226" s="74" t="s">
        <v>2848</v>
      </c>
      <c r="Q226" t="s">
        <v>3925</v>
      </c>
    </row>
    <row r="227" spans="1:17" x14ac:dyDescent="0.25">
      <c r="A227" s="78" t="s">
        <v>3650</v>
      </c>
      <c r="B227" s="9" t="s">
        <v>3696</v>
      </c>
      <c r="C227" s="83" t="s">
        <v>3697</v>
      </c>
      <c r="D227" s="84" t="s">
        <v>3698</v>
      </c>
      <c r="G227" s="74" t="s">
        <v>3807</v>
      </c>
      <c r="H227" s="74" t="s">
        <v>3810</v>
      </c>
      <c r="K227" s="74" t="s">
        <v>133</v>
      </c>
      <c r="L227" s="74" t="s">
        <v>33</v>
      </c>
      <c r="M227" s="74" t="s">
        <v>2848</v>
      </c>
      <c r="Q227" t="s">
        <v>3925</v>
      </c>
    </row>
    <row r="228" spans="1:17" x14ac:dyDescent="0.25">
      <c r="A228" s="78" t="s">
        <v>3650</v>
      </c>
      <c r="B228" s="9" t="s">
        <v>3696</v>
      </c>
      <c r="C228" s="83" t="s">
        <v>3697</v>
      </c>
      <c r="D228" s="84" t="s">
        <v>3698</v>
      </c>
      <c r="G228" s="74" t="s">
        <v>3807</v>
      </c>
      <c r="H228" s="74" t="s">
        <v>3926</v>
      </c>
      <c r="K228" s="74" t="s">
        <v>133</v>
      </c>
      <c r="L228" s="74" t="s">
        <v>33</v>
      </c>
      <c r="M228" s="74" t="s">
        <v>2848</v>
      </c>
      <c r="Q228" t="s">
        <v>3925</v>
      </c>
    </row>
    <row r="229" spans="1:17" x14ac:dyDescent="0.25">
      <c r="A229" s="78" t="s">
        <v>3650</v>
      </c>
      <c r="B229" s="9" t="s">
        <v>3696</v>
      </c>
      <c r="C229" s="83" t="s">
        <v>3697</v>
      </c>
      <c r="D229" s="84" t="s">
        <v>3698</v>
      </c>
      <c r="G229" s="74" t="s">
        <v>3807</v>
      </c>
      <c r="H229" s="74" t="s">
        <v>3927</v>
      </c>
      <c r="K229" s="74" t="s">
        <v>133</v>
      </c>
      <c r="L229" s="74" t="s">
        <v>33</v>
      </c>
      <c r="M229" s="74" t="s">
        <v>2848</v>
      </c>
      <c r="Q229" t="s">
        <v>3925</v>
      </c>
    </row>
    <row r="230" spans="1:17" x14ac:dyDescent="0.25">
      <c r="A230" s="78" t="s">
        <v>3650</v>
      </c>
      <c r="B230" s="9" t="s">
        <v>3696</v>
      </c>
      <c r="C230" s="83" t="s">
        <v>3697</v>
      </c>
      <c r="D230" s="84" t="s">
        <v>3698</v>
      </c>
      <c r="G230" s="74" t="s">
        <v>3807</v>
      </c>
      <c r="H230" s="74" t="s">
        <v>3928</v>
      </c>
      <c r="K230" s="74" t="s">
        <v>133</v>
      </c>
      <c r="L230" s="74" t="s">
        <v>33</v>
      </c>
      <c r="M230" s="74" t="s">
        <v>2848</v>
      </c>
      <c r="Q230" t="s">
        <v>3925</v>
      </c>
    </row>
    <row r="231" spans="1:17" x14ac:dyDescent="0.25">
      <c r="A231" s="78" t="s">
        <v>3650</v>
      </c>
      <c r="B231" s="9" t="s">
        <v>3696</v>
      </c>
      <c r="C231" s="83" t="s">
        <v>3697</v>
      </c>
      <c r="D231" s="84" t="s">
        <v>3698</v>
      </c>
      <c r="G231" s="74" t="s">
        <v>3807</v>
      </c>
      <c r="H231" s="74" t="s">
        <v>3929</v>
      </c>
      <c r="K231" s="74" t="s">
        <v>133</v>
      </c>
      <c r="L231" s="74" t="s">
        <v>33</v>
      </c>
      <c r="M231" s="74" t="s">
        <v>2848</v>
      </c>
      <c r="Q231" t="s">
        <v>3925</v>
      </c>
    </row>
    <row r="232" spans="1:17" x14ac:dyDescent="0.25">
      <c r="A232" s="78" t="s">
        <v>3650</v>
      </c>
      <c r="B232" s="9" t="s">
        <v>3696</v>
      </c>
      <c r="C232" s="83" t="s">
        <v>3697</v>
      </c>
      <c r="D232" s="84" t="s">
        <v>3698</v>
      </c>
      <c r="G232" s="74" t="s">
        <v>3807</v>
      </c>
      <c r="H232" s="74" t="s">
        <v>3930</v>
      </c>
      <c r="K232" s="74" t="s">
        <v>133</v>
      </c>
      <c r="L232" s="74" t="s">
        <v>33</v>
      </c>
      <c r="M232" s="74" t="s">
        <v>2852</v>
      </c>
      <c r="Q232" t="s">
        <v>3925</v>
      </c>
    </row>
    <row r="233" spans="1:17" x14ac:dyDescent="0.25">
      <c r="A233" s="78" t="s">
        <v>3650</v>
      </c>
      <c r="B233" s="9" t="s">
        <v>3696</v>
      </c>
      <c r="C233" s="83" t="s">
        <v>3697</v>
      </c>
      <c r="D233" s="84" t="s">
        <v>3698</v>
      </c>
      <c r="G233" s="74" t="s">
        <v>3807</v>
      </c>
      <c r="H233" s="74" t="s">
        <v>3931</v>
      </c>
      <c r="K233" s="74" t="s">
        <v>133</v>
      </c>
      <c r="L233" s="74" t="s">
        <v>33</v>
      </c>
      <c r="M233" s="74" t="s">
        <v>2852</v>
      </c>
      <c r="Q233" t="s">
        <v>3925</v>
      </c>
    </row>
    <row r="234" spans="1:17" x14ac:dyDescent="0.25">
      <c r="A234" s="78" t="s">
        <v>3650</v>
      </c>
      <c r="B234" s="9" t="s">
        <v>3696</v>
      </c>
      <c r="C234" s="83" t="s">
        <v>3697</v>
      </c>
      <c r="D234" s="84" t="s">
        <v>3698</v>
      </c>
      <c r="G234" s="74" t="s">
        <v>3807</v>
      </c>
      <c r="H234" s="74" t="s">
        <v>3932</v>
      </c>
      <c r="K234" s="74" t="s">
        <v>133</v>
      </c>
      <c r="L234" s="74" t="s">
        <v>33</v>
      </c>
      <c r="M234" s="74" t="s">
        <v>2852</v>
      </c>
      <c r="Q234" t="s">
        <v>3925</v>
      </c>
    </row>
    <row r="235" spans="1:17" x14ac:dyDescent="0.25">
      <c r="A235" s="78" t="s">
        <v>3650</v>
      </c>
      <c r="B235" s="9" t="s">
        <v>3696</v>
      </c>
      <c r="C235" s="83" t="s">
        <v>3697</v>
      </c>
      <c r="D235" s="84" t="s">
        <v>3698</v>
      </c>
      <c r="G235" s="74" t="s">
        <v>3807</v>
      </c>
      <c r="H235" s="74" t="s">
        <v>3933</v>
      </c>
      <c r="K235" s="74" t="s">
        <v>133</v>
      </c>
      <c r="L235" s="74" t="s">
        <v>33</v>
      </c>
      <c r="M235" s="74" t="s">
        <v>2852</v>
      </c>
      <c r="Q235" t="s">
        <v>3925</v>
      </c>
    </row>
    <row r="236" spans="1:17" x14ac:dyDescent="0.25">
      <c r="A236" s="78" t="s">
        <v>3650</v>
      </c>
      <c r="B236" s="9" t="s">
        <v>3696</v>
      </c>
      <c r="C236" s="83" t="s">
        <v>3697</v>
      </c>
      <c r="D236" s="84" t="s">
        <v>3698</v>
      </c>
      <c r="G236" s="74" t="s">
        <v>3807</v>
      </c>
      <c r="H236" s="74" t="s">
        <v>3934</v>
      </c>
      <c r="K236" s="74" t="s">
        <v>133</v>
      </c>
      <c r="L236" s="74" t="s">
        <v>33</v>
      </c>
      <c r="M236" s="74" t="s">
        <v>2852</v>
      </c>
      <c r="Q236" t="s">
        <v>3925</v>
      </c>
    </row>
    <row r="237" spans="1:17" x14ac:dyDescent="0.25">
      <c r="A237" s="78" t="s">
        <v>3650</v>
      </c>
      <c r="B237" s="9" t="s">
        <v>3696</v>
      </c>
      <c r="C237" s="83" t="s">
        <v>3697</v>
      </c>
      <c r="D237" s="84" t="s">
        <v>3698</v>
      </c>
      <c r="G237" s="74" t="s">
        <v>3807</v>
      </c>
      <c r="H237" s="74" t="s">
        <v>3935</v>
      </c>
      <c r="K237" s="74" t="s">
        <v>133</v>
      </c>
      <c r="L237" s="74" t="s">
        <v>33</v>
      </c>
      <c r="M237" s="74" t="s">
        <v>2852</v>
      </c>
      <c r="Q237" t="s">
        <v>3925</v>
      </c>
    </row>
    <row r="238" spans="1:17" x14ac:dyDescent="0.25">
      <c r="A238" s="78" t="s">
        <v>3650</v>
      </c>
      <c r="B238" s="9" t="s">
        <v>3696</v>
      </c>
      <c r="C238" s="83" t="s">
        <v>3697</v>
      </c>
      <c r="D238" s="84" t="s">
        <v>3698</v>
      </c>
      <c r="G238" s="74" t="s">
        <v>3815</v>
      </c>
      <c r="H238" s="75" t="s">
        <v>3816</v>
      </c>
      <c r="K238" s="74" t="s">
        <v>133</v>
      </c>
      <c r="L238" s="74" t="s">
        <v>33</v>
      </c>
      <c r="M238" s="74" t="s">
        <v>2848</v>
      </c>
      <c r="Q238" t="s">
        <v>3925</v>
      </c>
    </row>
    <row r="239" spans="1:17" x14ac:dyDescent="0.25">
      <c r="A239" s="78" t="s">
        <v>3650</v>
      </c>
      <c r="B239" s="9" t="s">
        <v>3696</v>
      </c>
      <c r="C239" s="83" t="s">
        <v>3697</v>
      </c>
      <c r="D239" s="84" t="s">
        <v>3698</v>
      </c>
      <c r="G239" s="74" t="s">
        <v>3815</v>
      </c>
      <c r="H239" s="74" t="s">
        <v>3818</v>
      </c>
      <c r="K239" s="74" t="s">
        <v>133</v>
      </c>
      <c r="L239" s="74" t="s">
        <v>33</v>
      </c>
      <c r="M239" s="74" t="s">
        <v>2848</v>
      </c>
      <c r="Q239" t="s">
        <v>3925</v>
      </c>
    </row>
    <row r="240" spans="1:17" x14ac:dyDescent="0.25">
      <c r="A240" s="78" t="s">
        <v>3650</v>
      </c>
      <c r="B240" s="9" t="s">
        <v>3696</v>
      </c>
      <c r="C240" s="83" t="s">
        <v>3697</v>
      </c>
      <c r="D240" s="84" t="s">
        <v>3698</v>
      </c>
      <c r="G240" s="74" t="s">
        <v>3815</v>
      </c>
      <c r="H240" s="74" t="s">
        <v>3936</v>
      </c>
      <c r="K240" s="74" t="s">
        <v>133</v>
      </c>
      <c r="L240" s="74" t="s">
        <v>33</v>
      </c>
      <c r="M240" s="74" t="s">
        <v>2848</v>
      </c>
      <c r="Q240" t="s">
        <v>3925</v>
      </c>
    </row>
    <row r="241" spans="1:17" x14ac:dyDescent="0.25">
      <c r="A241" s="78" t="s">
        <v>3650</v>
      </c>
      <c r="B241" s="9" t="s">
        <v>3696</v>
      </c>
      <c r="C241" s="83" t="s">
        <v>3697</v>
      </c>
      <c r="D241" s="84" t="s">
        <v>3698</v>
      </c>
      <c r="G241" s="74" t="s">
        <v>3815</v>
      </c>
      <c r="H241" s="74" t="s">
        <v>3937</v>
      </c>
      <c r="K241" s="74" t="s">
        <v>133</v>
      </c>
      <c r="L241" s="74" t="s">
        <v>33</v>
      </c>
      <c r="M241" s="74" t="s">
        <v>2848</v>
      </c>
      <c r="Q241" t="s">
        <v>3925</v>
      </c>
    </row>
    <row r="242" spans="1:17" x14ac:dyDescent="0.25">
      <c r="A242" s="78" t="s">
        <v>3650</v>
      </c>
      <c r="B242" s="9" t="s">
        <v>3696</v>
      </c>
      <c r="C242" s="83" t="s">
        <v>3697</v>
      </c>
      <c r="D242" s="84" t="s">
        <v>3698</v>
      </c>
      <c r="G242" s="74" t="s">
        <v>3815</v>
      </c>
      <c r="H242" s="74" t="s">
        <v>3938</v>
      </c>
      <c r="K242" s="74" t="s">
        <v>133</v>
      </c>
      <c r="L242" s="74" t="s">
        <v>33</v>
      </c>
      <c r="M242" s="74" t="s">
        <v>2848</v>
      </c>
      <c r="Q242" t="s">
        <v>3925</v>
      </c>
    </row>
    <row r="243" spans="1:17" x14ac:dyDescent="0.25">
      <c r="A243" s="78" t="s">
        <v>3650</v>
      </c>
      <c r="B243" s="9" t="s">
        <v>3696</v>
      </c>
      <c r="C243" s="83" t="s">
        <v>3697</v>
      </c>
      <c r="D243" s="84" t="s">
        <v>3698</v>
      </c>
      <c r="G243" s="74" t="s">
        <v>3815</v>
      </c>
      <c r="H243" s="74" t="s">
        <v>3939</v>
      </c>
      <c r="K243" s="74" t="s">
        <v>133</v>
      </c>
      <c r="L243" s="74" t="s">
        <v>33</v>
      </c>
      <c r="M243" s="74" t="s">
        <v>2848</v>
      </c>
      <c r="Q243" t="s">
        <v>3925</v>
      </c>
    </row>
    <row r="244" spans="1:17" x14ac:dyDescent="0.25">
      <c r="A244" s="78" t="s">
        <v>3650</v>
      </c>
      <c r="B244" s="9" t="s">
        <v>3696</v>
      </c>
      <c r="C244" s="83" t="s">
        <v>3697</v>
      </c>
      <c r="D244" s="84" t="s">
        <v>3698</v>
      </c>
      <c r="G244" s="74" t="s">
        <v>3815</v>
      </c>
      <c r="H244" s="74" t="s">
        <v>3940</v>
      </c>
      <c r="K244" s="74" t="s">
        <v>133</v>
      </c>
      <c r="L244" s="74" t="s">
        <v>33</v>
      </c>
      <c r="M244" s="74" t="s">
        <v>2852</v>
      </c>
      <c r="Q244" t="s">
        <v>3925</v>
      </c>
    </row>
    <row r="245" spans="1:17" x14ac:dyDescent="0.25">
      <c r="A245" s="78" t="s">
        <v>3650</v>
      </c>
      <c r="B245" s="9" t="s">
        <v>3696</v>
      </c>
      <c r="C245" s="83" t="s">
        <v>3697</v>
      </c>
      <c r="D245" s="84" t="s">
        <v>3698</v>
      </c>
      <c r="G245" s="74" t="s">
        <v>3815</v>
      </c>
      <c r="H245" s="74" t="s">
        <v>3941</v>
      </c>
      <c r="K245" s="74" t="s">
        <v>133</v>
      </c>
      <c r="L245" s="74" t="s">
        <v>33</v>
      </c>
      <c r="M245" s="74" t="s">
        <v>2852</v>
      </c>
      <c r="Q245" t="s">
        <v>3925</v>
      </c>
    </row>
    <row r="246" spans="1:17" x14ac:dyDescent="0.25">
      <c r="A246" s="78" t="s">
        <v>3650</v>
      </c>
      <c r="B246" s="9" t="s">
        <v>3696</v>
      </c>
      <c r="C246" s="83" t="s">
        <v>3697</v>
      </c>
      <c r="D246" s="84" t="s">
        <v>3698</v>
      </c>
      <c r="G246" s="74" t="s">
        <v>3815</v>
      </c>
      <c r="H246" s="74" t="s">
        <v>3942</v>
      </c>
      <c r="K246" s="74" t="s">
        <v>133</v>
      </c>
      <c r="L246" s="74" t="s">
        <v>33</v>
      </c>
      <c r="M246" s="74" t="s">
        <v>2852</v>
      </c>
      <c r="Q246" t="s">
        <v>3925</v>
      </c>
    </row>
    <row r="247" spans="1:17" x14ac:dyDescent="0.25">
      <c r="A247" s="78" t="s">
        <v>3650</v>
      </c>
      <c r="B247" s="9" t="s">
        <v>3696</v>
      </c>
      <c r="C247" s="83" t="s">
        <v>3697</v>
      </c>
      <c r="D247" s="84" t="s">
        <v>3698</v>
      </c>
      <c r="G247" s="74" t="s">
        <v>3815</v>
      </c>
      <c r="H247" s="74" t="s">
        <v>3943</v>
      </c>
      <c r="K247" s="74" t="s">
        <v>133</v>
      </c>
      <c r="L247" s="74" t="s">
        <v>33</v>
      </c>
      <c r="M247" s="74" t="s">
        <v>2852</v>
      </c>
      <c r="Q247" t="s">
        <v>3925</v>
      </c>
    </row>
    <row r="248" spans="1:17" x14ac:dyDescent="0.25">
      <c r="A248" s="78" t="s">
        <v>3650</v>
      </c>
      <c r="B248" s="9" t="s">
        <v>3696</v>
      </c>
      <c r="C248" s="83" t="s">
        <v>3697</v>
      </c>
      <c r="D248" s="84" t="s">
        <v>3698</v>
      </c>
      <c r="G248" s="74" t="s">
        <v>3815</v>
      </c>
      <c r="H248" s="74" t="s">
        <v>3944</v>
      </c>
      <c r="K248" s="74" t="s">
        <v>133</v>
      </c>
      <c r="L248" s="74" t="s">
        <v>33</v>
      </c>
      <c r="M248" s="74" t="s">
        <v>2852</v>
      </c>
      <c r="Q248" t="s">
        <v>3925</v>
      </c>
    </row>
    <row r="249" spans="1:17" x14ac:dyDescent="0.25">
      <c r="A249" s="78" t="s">
        <v>3650</v>
      </c>
      <c r="B249" s="9" t="s">
        <v>3696</v>
      </c>
      <c r="C249" s="83" t="s">
        <v>3697</v>
      </c>
      <c r="D249" s="84" t="s">
        <v>3698</v>
      </c>
      <c r="G249" s="74" t="s">
        <v>3815</v>
      </c>
      <c r="H249" s="74" t="s">
        <v>3945</v>
      </c>
      <c r="K249" s="74" t="s">
        <v>133</v>
      </c>
      <c r="L249" s="74" t="s">
        <v>33</v>
      </c>
      <c r="M249" s="74" t="s">
        <v>2852</v>
      </c>
      <c r="Q249" t="s">
        <v>3925</v>
      </c>
    </row>
    <row r="250" spans="1:17" x14ac:dyDescent="0.25">
      <c r="A250" s="78" t="s">
        <v>3650</v>
      </c>
      <c r="B250" s="9" t="s">
        <v>3696</v>
      </c>
      <c r="C250" s="83" t="s">
        <v>3697</v>
      </c>
      <c r="D250" s="84" t="s">
        <v>3698</v>
      </c>
      <c r="G250" s="74" t="s">
        <v>3807</v>
      </c>
      <c r="H250" s="75" t="s">
        <v>3823</v>
      </c>
      <c r="K250" s="74" t="s">
        <v>133</v>
      </c>
      <c r="L250" s="74" t="s">
        <v>33</v>
      </c>
      <c r="M250" s="74" t="s">
        <v>2848</v>
      </c>
      <c r="Q250" t="s">
        <v>3946</v>
      </c>
    </row>
    <row r="251" spans="1:17" x14ac:dyDescent="0.25">
      <c r="A251" s="78" t="s">
        <v>3650</v>
      </c>
      <c r="B251" s="9" t="s">
        <v>3696</v>
      </c>
      <c r="C251" s="83" t="s">
        <v>3697</v>
      </c>
      <c r="D251" s="84" t="s">
        <v>3698</v>
      </c>
      <c r="G251" s="74" t="s">
        <v>3807</v>
      </c>
      <c r="H251" s="74" t="s">
        <v>3825</v>
      </c>
      <c r="K251" s="74" t="s">
        <v>133</v>
      </c>
      <c r="L251" s="74" t="s">
        <v>33</v>
      </c>
      <c r="M251" s="74" t="s">
        <v>2848</v>
      </c>
      <c r="Q251" t="s">
        <v>3946</v>
      </c>
    </row>
    <row r="252" spans="1:17" x14ac:dyDescent="0.25">
      <c r="A252" s="78" t="s">
        <v>3650</v>
      </c>
      <c r="B252" s="9" t="s">
        <v>3696</v>
      </c>
      <c r="C252" s="83" t="s">
        <v>3697</v>
      </c>
      <c r="D252" s="84" t="s">
        <v>3698</v>
      </c>
      <c r="G252" s="74" t="s">
        <v>3807</v>
      </c>
      <c r="H252" s="74" t="s">
        <v>3947</v>
      </c>
      <c r="K252" s="74" t="s">
        <v>133</v>
      </c>
      <c r="L252" s="74" t="s">
        <v>33</v>
      </c>
      <c r="M252" s="74" t="s">
        <v>2848</v>
      </c>
      <c r="Q252" t="s">
        <v>3946</v>
      </c>
    </row>
    <row r="253" spans="1:17" x14ac:dyDescent="0.25">
      <c r="A253" s="78" t="s">
        <v>3650</v>
      </c>
      <c r="B253" s="9" t="s">
        <v>3696</v>
      </c>
      <c r="C253" s="83" t="s">
        <v>3697</v>
      </c>
      <c r="D253" s="84" t="s">
        <v>3698</v>
      </c>
      <c r="G253" s="74" t="s">
        <v>3807</v>
      </c>
      <c r="H253" s="74" t="s">
        <v>3948</v>
      </c>
      <c r="K253" s="74" t="s">
        <v>133</v>
      </c>
      <c r="L253" s="74" t="s">
        <v>33</v>
      </c>
      <c r="M253" s="74" t="s">
        <v>2848</v>
      </c>
      <c r="Q253" t="s">
        <v>3946</v>
      </c>
    </row>
    <row r="254" spans="1:17" x14ac:dyDescent="0.25">
      <c r="A254" s="78" t="s">
        <v>3650</v>
      </c>
      <c r="B254" s="9" t="s">
        <v>3696</v>
      </c>
      <c r="C254" s="83" t="s">
        <v>3697</v>
      </c>
      <c r="D254" s="84" t="s">
        <v>3698</v>
      </c>
      <c r="G254" s="74" t="s">
        <v>3807</v>
      </c>
      <c r="H254" s="74" t="s">
        <v>3949</v>
      </c>
      <c r="K254" s="74" t="s">
        <v>133</v>
      </c>
      <c r="L254" s="74" t="s">
        <v>33</v>
      </c>
      <c r="M254" s="74" t="s">
        <v>2848</v>
      </c>
      <c r="Q254" t="s">
        <v>3946</v>
      </c>
    </row>
    <row r="255" spans="1:17" x14ac:dyDescent="0.25">
      <c r="A255" s="78" t="s">
        <v>3650</v>
      </c>
      <c r="B255" s="9" t="s">
        <v>3696</v>
      </c>
      <c r="C255" s="83" t="s">
        <v>3697</v>
      </c>
      <c r="D255" s="84" t="s">
        <v>3698</v>
      </c>
      <c r="G255" s="74" t="s">
        <v>3807</v>
      </c>
      <c r="H255" s="74" t="s">
        <v>3950</v>
      </c>
      <c r="K255" s="74" t="s">
        <v>133</v>
      </c>
      <c r="L255" s="74" t="s">
        <v>33</v>
      </c>
      <c r="M255" s="74" t="s">
        <v>2848</v>
      </c>
      <c r="Q255" t="s">
        <v>3946</v>
      </c>
    </row>
    <row r="256" spans="1:17" x14ac:dyDescent="0.25">
      <c r="A256" s="78" t="s">
        <v>3650</v>
      </c>
      <c r="B256" s="9" t="s">
        <v>3696</v>
      </c>
      <c r="C256" s="83" t="s">
        <v>3697</v>
      </c>
      <c r="D256" s="84" t="s">
        <v>3698</v>
      </c>
      <c r="G256" s="74" t="s">
        <v>3807</v>
      </c>
      <c r="H256" s="74" t="s">
        <v>3951</v>
      </c>
      <c r="K256" s="74" t="s">
        <v>133</v>
      </c>
      <c r="L256" s="74" t="s">
        <v>33</v>
      </c>
      <c r="M256" s="74" t="s">
        <v>2852</v>
      </c>
      <c r="Q256" t="s">
        <v>3946</v>
      </c>
    </row>
    <row r="257" spans="1:17" x14ac:dyDescent="0.25">
      <c r="A257" s="78" t="s">
        <v>3650</v>
      </c>
      <c r="B257" s="9" t="s">
        <v>3696</v>
      </c>
      <c r="C257" s="83" t="s">
        <v>3697</v>
      </c>
      <c r="D257" s="84" t="s">
        <v>3698</v>
      </c>
      <c r="G257" s="74" t="s">
        <v>3807</v>
      </c>
      <c r="H257" s="74" t="s">
        <v>3952</v>
      </c>
      <c r="K257" s="74" t="s">
        <v>133</v>
      </c>
      <c r="L257" s="74" t="s">
        <v>33</v>
      </c>
      <c r="M257" s="74" t="s">
        <v>2852</v>
      </c>
      <c r="Q257" t="s">
        <v>3946</v>
      </c>
    </row>
    <row r="258" spans="1:17" x14ac:dyDescent="0.25">
      <c r="A258" s="78" t="s">
        <v>3650</v>
      </c>
      <c r="B258" s="9" t="s">
        <v>3696</v>
      </c>
      <c r="C258" s="83" t="s">
        <v>3697</v>
      </c>
      <c r="D258" s="84" t="s">
        <v>3698</v>
      </c>
      <c r="G258" s="74" t="s">
        <v>3807</v>
      </c>
      <c r="H258" s="74" t="s">
        <v>3953</v>
      </c>
      <c r="K258" s="74" t="s">
        <v>133</v>
      </c>
      <c r="L258" s="74" t="s">
        <v>33</v>
      </c>
      <c r="M258" s="74" t="s">
        <v>2852</v>
      </c>
      <c r="Q258" t="s">
        <v>3946</v>
      </c>
    </row>
    <row r="259" spans="1:17" x14ac:dyDescent="0.25">
      <c r="A259" s="78" t="s">
        <v>3650</v>
      </c>
      <c r="B259" s="9" t="s">
        <v>3696</v>
      </c>
      <c r="C259" s="83" t="s">
        <v>3697</v>
      </c>
      <c r="D259" s="84" t="s">
        <v>3698</v>
      </c>
      <c r="G259" s="74" t="s">
        <v>3807</v>
      </c>
      <c r="H259" s="74" t="s">
        <v>3954</v>
      </c>
      <c r="K259" s="74" t="s">
        <v>133</v>
      </c>
      <c r="L259" s="74" t="s">
        <v>33</v>
      </c>
      <c r="M259" s="74" t="s">
        <v>2852</v>
      </c>
      <c r="Q259" t="s">
        <v>3946</v>
      </c>
    </row>
    <row r="260" spans="1:17" x14ac:dyDescent="0.25">
      <c r="A260" s="78" t="s">
        <v>3650</v>
      </c>
      <c r="B260" s="9" t="s">
        <v>3696</v>
      </c>
      <c r="C260" s="83" t="s">
        <v>3697</v>
      </c>
      <c r="D260" s="84" t="s">
        <v>3698</v>
      </c>
      <c r="G260" s="74" t="s">
        <v>3807</v>
      </c>
      <c r="H260" s="74" t="s">
        <v>3955</v>
      </c>
      <c r="K260" s="74" t="s">
        <v>133</v>
      </c>
      <c r="L260" s="74" t="s">
        <v>33</v>
      </c>
      <c r="M260" s="74" t="s">
        <v>2852</v>
      </c>
      <c r="Q260" t="s">
        <v>3946</v>
      </c>
    </row>
    <row r="261" spans="1:17" x14ac:dyDescent="0.25">
      <c r="A261" s="78" t="s">
        <v>3650</v>
      </c>
      <c r="B261" s="9" t="s">
        <v>3696</v>
      </c>
      <c r="C261" s="83" t="s">
        <v>3697</v>
      </c>
      <c r="D261" s="84" t="s">
        <v>3698</v>
      </c>
      <c r="G261" s="74" t="s">
        <v>3807</v>
      </c>
      <c r="H261" s="74" t="s">
        <v>3956</v>
      </c>
      <c r="K261" s="74" t="s">
        <v>133</v>
      </c>
      <c r="L261" s="74" t="s">
        <v>33</v>
      </c>
      <c r="M261" s="74" t="s">
        <v>2852</v>
      </c>
      <c r="Q261" t="s">
        <v>3946</v>
      </c>
    </row>
    <row r="262" spans="1:17" x14ac:dyDescent="0.25">
      <c r="A262" s="78" t="s">
        <v>3650</v>
      </c>
      <c r="B262" s="9" t="s">
        <v>3696</v>
      </c>
      <c r="C262" s="83" t="s">
        <v>3697</v>
      </c>
      <c r="D262" s="84" t="s">
        <v>3698</v>
      </c>
      <c r="G262" s="74" t="s">
        <v>3815</v>
      </c>
      <c r="H262" s="75" t="s">
        <v>3830</v>
      </c>
      <c r="K262" s="74" t="s">
        <v>133</v>
      </c>
      <c r="L262" s="74" t="s">
        <v>33</v>
      </c>
      <c r="M262" s="74" t="s">
        <v>2848</v>
      </c>
      <c r="Q262" t="s">
        <v>3946</v>
      </c>
    </row>
    <row r="263" spans="1:17" x14ac:dyDescent="0.25">
      <c r="A263" s="78" t="s">
        <v>3650</v>
      </c>
      <c r="B263" s="9" t="s">
        <v>3696</v>
      </c>
      <c r="C263" s="83" t="s">
        <v>3697</v>
      </c>
      <c r="D263" s="84" t="s">
        <v>3698</v>
      </c>
      <c r="G263" s="74" t="s">
        <v>3815</v>
      </c>
      <c r="H263" s="74" t="s">
        <v>3832</v>
      </c>
      <c r="K263" s="74" t="s">
        <v>133</v>
      </c>
      <c r="L263" s="74" t="s">
        <v>33</v>
      </c>
      <c r="M263" s="74" t="s">
        <v>2848</v>
      </c>
      <c r="Q263" t="s">
        <v>3946</v>
      </c>
    </row>
    <row r="264" spans="1:17" x14ac:dyDescent="0.25">
      <c r="A264" s="78" t="s">
        <v>3650</v>
      </c>
      <c r="B264" s="9" t="s">
        <v>3696</v>
      </c>
      <c r="C264" s="83" t="s">
        <v>3697</v>
      </c>
      <c r="D264" s="84" t="s">
        <v>3698</v>
      </c>
      <c r="G264" s="74" t="s">
        <v>3815</v>
      </c>
      <c r="H264" s="74" t="s">
        <v>3957</v>
      </c>
      <c r="K264" s="74" t="s">
        <v>133</v>
      </c>
      <c r="L264" s="74" t="s">
        <v>33</v>
      </c>
      <c r="M264" s="74" t="s">
        <v>2848</v>
      </c>
      <c r="Q264" t="s">
        <v>3946</v>
      </c>
    </row>
    <row r="265" spans="1:17" x14ac:dyDescent="0.25">
      <c r="A265" s="78" t="s">
        <v>3650</v>
      </c>
      <c r="B265" s="9" t="s">
        <v>3696</v>
      </c>
      <c r="C265" s="83" t="s">
        <v>3697</v>
      </c>
      <c r="D265" s="84" t="s">
        <v>3698</v>
      </c>
      <c r="G265" s="74" t="s">
        <v>3815</v>
      </c>
      <c r="H265" s="74" t="s">
        <v>3958</v>
      </c>
      <c r="K265" s="74" t="s">
        <v>133</v>
      </c>
      <c r="L265" s="74" t="s">
        <v>33</v>
      </c>
      <c r="M265" s="74" t="s">
        <v>2848</v>
      </c>
      <c r="Q265" t="s">
        <v>3946</v>
      </c>
    </row>
    <row r="266" spans="1:17" x14ac:dyDescent="0.25">
      <c r="A266" s="78" t="s">
        <v>3650</v>
      </c>
      <c r="B266" s="9" t="s">
        <v>3696</v>
      </c>
      <c r="C266" s="83" t="s">
        <v>3697</v>
      </c>
      <c r="D266" s="84" t="s">
        <v>3698</v>
      </c>
      <c r="G266" s="74" t="s">
        <v>3815</v>
      </c>
      <c r="H266" s="74" t="s">
        <v>3959</v>
      </c>
      <c r="K266" s="74" t="s">
        <v>133</v>
      </c>
      <c r="L266" s="74" t="s">
        <v>33</v>
      </c>
      <c r="M266" s="74" t="s">
        <v>2848</v>
      </c>
      <c r="Q266" t="s">
        <v>3946</v>
      </c>
    </row>
    <row r="267" spans="1:17" x14ac:dyDescent="0.25">
      <c r="A267" s="78" t="s">
        <v>3650</v>
      </c>
      <c r="B267" s="9" t="s">
        <v>3696</v>
      </c>
      <c r="C267" s="83" t="s">
        <v>3697</v>
      </c>
      <c r="D267" s="84" t="s">
        <v>3698</v>
      </c>
      <c r="G267" s="74" t="s">
        <v>3815</v>
      </c>
      <c r="H267" s="74" t="s">
        <v>3960</v>
      </c>
      <c r="K267" s="74" t="s">
        <v>133</v>
      </c>
      <c r="L267" s="74" t="s">
        <v>33</v>
      </c>
      <c r="M267" s="74" t="s">
        <v>2848</v>
      </c>
      <c r="Q267" t="s">
        <v>3946</v>
      </c>
    </row>
    <row r="268" spans="1:17" x14ac:dyDescent="0.25">
      <c r="A268" s="78" t="s">
        <v>3650</v>
      </c>
      <c r="B268" s="9" t="s">
        <v>3696</v>
      </c>
      <c r="C268" s="83" t="s">
        <v>3697</v>
      </c>
      <c r="D268" s="84" t="s">
        <v>3698</v>
      </c>
      <c r="G268" s="74" t="s">
        <v>3815</v>
      </c>
      <c r="H268" s="74" t="s">
        <v>3961</v>
      </c>
      <c r="K268" s="74" t="s">
        <v>133</v>
      </c>
      <c r="L268" s="74" t="s">
        <v>33</v>
      </c>
      <c r="M268" s="74" t="s">
        <v>2852</v>
      </c>
      <c r="Q268" t="s">
        <v>3946</v>
      </c>
    </row>
    <row r="269" spans="1:17" x14ac:dyDescent="0.25">
      <c r="A269" s="78" t="s">
        <v>3650</v>
      </c>
      <c r="B269" s="9" t="s">
        <v>3696</v>
      </c>
      <c r="C269" s="83" t="s">
        <v>3697</v>
      </c>
      <c r="D269" s="84" t="s">
        <v>3698</v>
      </c>
      <c r="G269" s="74" t="s">
        <v>3815</v>
      </c>
      <c r="H269" s="74" t="s">
        <v>3962</v>
      </c>
      <c r="K269" s="74" t="s">
        <v>133</v>
      </c>
      <c r="L269" s="74" t="s">
        <v>33</v>
      </c>
      <c r="M269" s="74" t="s">
        <v>2852</v>
      </c>
      <c r="Q269" t="s">
        <v>3946</v>
      </c>
    </row>
    <row r="270" spans="1:17" x14ac:dyDescent="0.25">
      <c r="A270" s="78" t="s">
        <v>3650</v>
      </c>
      <c r="B270" s="9" t="s">
        <v>3696</v>
      </c>
      <c r="C270" s="83" t="s">
        <v>3697</v>
      </c>
      <c r="D270" s="84" t="s">
        <v>3698</v>
      </c>
      <c r="G270" s="74" t="s">
        <v>3815</v>
      </c>
      <c r="H270" s="74" t="s">
        <v>3963</v>
      </c>
      <c r="K270" s="74" t="s">
        <v>133</v>
      </c>
      <c r="L270" s="74" t="s">
        <v>33</v>
      </c>
      <c r="M270" s="74" t="s">
        <v>2852</v>
      </c>
      <c r="Q270" t="s">
        <v>3946</v>
      </c>
    </row>
    <row r="271" spans="1:17" x14ac:dyDescent="0.25">
      <c r="A271" s="78" t="s">
        <v>3650</v>
      </c>
      <c r="B271" s="9" t="s">
        <v>3696</v>
      </c>
      <c r="C271" s="83" t="s">
        <v>3697</v>
      </c>
      <c r="D271" s="84" t="s">
        <v>3698</v>
      </c>
      <c r="G271" s="74" t="s">
        <v>3815</v>
      </c>
      <c r="H271" s="74" t="s">
        <v>3964</v>
      </c>
      <c r="K271" s="74" t="s">
        <v>133</v>
      </c>
      <c r="L271" s="74" t="s">
        <v>33</v>
      </c>
      <c r="M271" s="74" t="s">
        <v>2852</v>
      </c>
      <c r="Q271" t="s">
        <v>3946</v>
      </c>
    </row>
    <row r="272" spans="1:17" x14ac:dyDescent="0.25">
      <c r="A272" s="78" t="s">
        <v>3650</v>
      </c>
      <c r="B272" s="9" t="s">
        <v>3696</v>
      </c>
      <c r="C272" s="83" t="s">
        <v>3697</v>
      </c>
      <c r="D272" s="84" t="s">
        <v>3698</v>
      </c>
      <c r="G272" s="74" t="s">
        <v>3815</v>
      </c>
      <c r="H272" s="74" t="s">
        <v>3965</v>
      </c>
      <c r="K272" s="74" t="s">
        <v>133</v>
      </c>
      <c r="L272" s="74" t="s">
        <v>33</v>
      </c>
      <c r="M272" s="74" t="s">
        <v>2852</v>
      </c>
      <c r="Q272" t="s">
        <v>3946</v>
      </c>
    </row>
    <row r="273" spans="1:18" x14ac:dyDescent="0.25">
      <c r="A273" s="78" t="s">
        <v>3650</v>
      </c>
      <c r="B273" s="9" t="s">
        <v>3696</v>
      </c>
      <c r="C273" s="83" t="s">
        <v>3697</v>
      </c>
      <c r="D273" s="84" t="s">
        <v>3698</v>
      </c>
      <c r="G273" s="74" t="s">
        <v>3815</v>
      </c>
      <c r="H273" s="74" t="s">
        <v>3966</v>
      </c>
      <c r="K273" s="74" t="s">
        <v>133</v>
      </c>
      <c r="L273" s="74" t="s">
        <v>33</v>
      </c>
      <c r="M273" s="74" t="s">
        <v>2852</v>
      </c>
      <c r="Q273" t="s">
        <v>3946</v>
      </c>
    </row>
    <row r="274" spans="1:18" x14ac:dyDescent="0.25">
      <c r="A274" s="71" t="s">
        <v>3650</v>
      </c>
      <c r="B274" s="9" t="s">
        <v>3696</v>
      </c>
      <c r="C274" t="s">
        <v>3967</v>
      </c>
      <c r="D274" s="88" t="s">
        <v>3968</v>
      </c>
      <c r="G274" s="74"/>
      <c r="H274" s="21" t="s">
        <v>3259</v>
      </c>
      <c r="K274" s="74" t="b">
        <v>1</v>
      </c>
      <c r="L274" t="s">
        <v>50</v>
      </c>
      <c r="M274" t="s">
        <v>133</v>
      </c>
      <c r="Q274" t="s">
        <v>3969</v>
      </c>
      <c r="R274" t="s">
        <v>3970</v>
      </c>
    </row>
    <row r="275" spans="1:18" x14ac:dyDescent="0.25">
      <c r="A275" s="71" t="s">
        <v>3650</v>
      </c>
      <c r="B275" s="9" t="s">
        <v>3696</v>
      </c>
      <c r="C275" t="s">
        <v>3967</v>
      </c>
      <c r="D275" s="88" t="s">
        <v>3968</v>
      </c>
      <c r="G275" s="74"/>
      <c r="H275" s="21" t="s">
        <v>3260</v>
      </c>
      <c r="K275" s="74" t="b">
        <v>0</v>
      </c>
      <c r="L275" t="s">
        <v>50</v>
      </c>
      <c r="M275" t="s">
        <v>133</v>
      </c>
      <c r="Q275" t="s">
        <v>3969</v>
      </c>
    </row>
    <row r="276" spans="1:18" x14ac:dyDescent="0.25">
      <c r="A276" s="71" t="s">
        <v>3650</v>
      </c>
      <c r="B276" s="9" t="s">
        <v>3696</v>
      </c>
      <c r="C276" t="s">
        <v>3967</v>
      </c>
      <c r="D276" s="88" t="s">
        <v>3968</v>
      </c>
      <c r="H276" s="21" t="s">
        <v>3261</v>
      </c>
      <c r="K276" s="74" t="b">
        <v>0</v>
      </c>
      <c r="L276" t="s">
        <v>50</v>
      </c>
      <c r="M276" t="s">
        <v>133</v>
      </c>
      <c r="Q276" t="s">
        <v>3969</v>
      </c>
    </row>
    <row r="277" spans="1:18" x14ac:dyDescent="0.25">
      <c r="A277" s="71" t="s">
        <v>3650</v>
      </c>
      <c r="B277" s="9" t="s">
        <v>3696</v>
      </c>
      <c r="C277" t="s">
        <v>3967</v>
      </c>
      <c r="D277" s="88" t="s">
        <v>3968</v>
      </c>
      <c r="G277" t="s">
        <v>3807</v>
      </c>
      <c r="H277" s="21" t="s">
        <v>3971</v>
      </c>
      <c r="K277" s="3">
        <v>0.70899999999999996</v>
      </c>
      <c r="L277" t="s">
        <v>33</v>
      </c>
      <c r="M277" t="s">
        <v>57</v>
      </c>
      <c r="Q277" s="77" t="s">
        <v>3416</v>
      </c>
      <c r="R277" t="s">
        <v>3970</v>
      </c>
    </row>
    <row r="278" spans="1:18" x14ac:dyDescent="0.25">
      <c r="A278" s="71" t="s">
        <v>3650</v>
      </c>
      <c r="B278" s="9" t="s">
        <v>3696</v>
      </c>
      <c r="C278" t="s">
        <v>3967</v>
      </c>
      <c r="D278" s="88" t="s">
        <v>3968</v>
      </c>
      <c r="G278" t="s">
        <v>3807</v>
      </c>
      <c r="H278" s="21" t="s">
        <v>3972</v>
      </c>
      <c r="K278" s="3">
        <v>0.48299999999999998</v>
      </c>
      <c r="L278" t="s">
        <v>33</v>
      </c>
      <c r="M278" t="s">
        <v>57</v>
      </c>
      <c r="Q278" s="77" t="s">
        <v>3416</v>
      </c>
      <c r="R278" t="s">
        <v>3970</v>
      </c>
    </row>
    <row r="279" spans="1:18" x14ac:dyDescent="0.25">
      <c r="A279" s="71" t="s">
        <v>3650</v>
      </c>
      <c r="B279" s="9" t="s">
        <v>3696</v>
      </c>
      <c r="C279" t="s">
        <v>3967</v>
      </c>
      <c r="D279" s="88" t="s">
        <v>3968</v>
      </c>
      <c r="G279" t="s">
        <v>3815</v>
      </c>
      <c r="H279" s="21" t="s">
        <v>3973</v>
      </c>
      <c r="K279" s="3">
        <v>0.70899999999999996</v>
      </c>
      <c r="L279" t="s">
        <v>33</v>
      </c>
      <c r="M279" t="s">
        <v>57</v>
      </c>
      <c r="Q279" s="77" t="s">
        <v>3416</v>
      </c>
      <c r="R279" t="s">
        <v>3970</v>
      </c>
    </row>
    <row r="280" spans="1:18" x14ac:dyDescent="0.25">
      <c r="A280" s="71" t="s">
        <v>3650</v>
      </c>
      <c r="B280" s="9" t="s">
        <v>3696</v>
      </c>
      <c r="C280" t="s">
        <v>3967</v>
      </c>
      <c r="D280" s="88" t="s">
        <v>3968</v>
      </c>
      <c r="G280" t="s">
        <v>3815</v>
      </c>
      <c r="H280" s="21" t="s">
        <v>3974</v>
      </c>
      <c r="K280" s="3">
        <v>0.68300000000000005</v>
      </c>
      <c r="L280" t="s">
        <v>33</v>
      </c>
      <c r="M280" t="s">
        <v>57</v>
      </c>
      <c r="Q280" s="77" t="s">
        <v>3416</v>
      </c>
      <c r="R280" t="s">
        <v>3970</v>
      </c>
    </row>
    <row r="281" spans="1:18" x14ac:dyDescent="0.25">
      <c r="A281" s="71" t="s">
        <v>3650</v>
      </c>
      <c r="B281" s="9" t="s">
        <v>3696</v>
      </c>
      <c r="C281" t="s">
        <v>3967</v>
      </c>
      <c r="D281" s="88" t="s">
        <v>3968</v>
      </c>
      <c r="G281" t="s">
        <v>3837</v>
      </c>
      <c r="H281" s="21" t="s">
        <v>3975</v>
      </c>
      <c r="K281" s="3" t="s">
        <v>133</v>
      </c>
      <c r="L281" t="s">
        <v>33</v>
      </c>
      <c r="M281" t="s">
        <v>2848</v>
      </c>
      <c r="Q281" t="s">
        <v>3976</v>
      </c>
    </row>
    <row r="282" spans="1:18" x14ac:dyDescent="0.25">
      <c r="A282" s="71" t="s">
        <v>3650</v>
      </c>
      <c r="B282" s="9" t="s">
        <v>3696</v>
      </c>
      <c r="C282" t="s">
        <v>3967</v>
      </c>
      <c r="D282" s="88" t="s">
        <v>3968</v>
      </c>
      <c r="G282" t="s">
        <v>3837</v>
      </c>
      <c r="H282" s="21" t="s">
        <v>3977</v>
      </c>
      <c r="K282" s="3" t="s">
        <v>133</v>
      </c>
      <c r="L282" t="s">
        <v>33</v>
      </c>
      <c r="M282" t="s">
        <v>2848</v>
      </c>
      <c r="Q282" t="s">
        <v>3976</v>
      </c>
    </row>
    <row r="283" spans="1:18" x14ac:dyDescent="0.25">
      <c r="A283" s="71" t="s">
        <v>3650</v>
      </c>
      <c r="B283" s="9" t="s">
        <v>3696</v>
      </c>
      <c r="C283" t="s">
        <v>3967</v>
      </c>
      <c r="D283" s="88" t="s">
        <v>3968</v>
      </c>
      <c r="G283" t="s">
        <v>3837</v>
      </c>
      <c r="H283" s="21" t="s">
        <v>3978</v>
      </c>
      <c r="K283" s="3" t="s">
        <v>133</v>
      </c>
      <c r="L283" t="s">
        <v>33</v>
      </c>
      <c r="M283" t="s">
        <v>2848</v>
      </c>
      <c r="Q283" t="s">
        <v>3976</v>
      </c>
    </row>
    <row r="284" spans="1:18" x14ac:dyDescent="0.25">
      <c r="A284" s="71" t="s">
        <v>3650</v>
      </c>
      <c r="B284" s="9" t="s">
        <v>3696</v>
      </c>
      <c r="C284" t="s">
        <v>3967</v>
      </c>
      <c r="D284" s="88" t="s">
        <v>3968</v>
      </c>
      <c r="G284" t="s">
        <v>3837</v>
      </c>
      <c r="H284" s="21" t="s">
        <v>3979</v>
      </c>
      <c r="K284" s="3" t="s">
        <v>133</v>
      </c>
      <c r="L284" t="s">
        <v>33</v>
      </c>
      <c r="M284" t="s">
        <v>2848</v>
      </c>
      <c r="Q284" t="s">
        <v>3976</v>
      </c>
    </row>
    <row r="285" spans="1:18" x14ac:dyDescent="0.25">
      <c r="A285" s="71" t="s">
        <v>3650</v>
      </c>
      <c r="B285" s="9" t="s">
        <v>3696</v>
      </c>
      <c r="C285" t="s">
        <v>3967</v>
      </c>
      <c r="D285" s="88" t="s">
        <v>3968</v>
      </c>
      <c r="G285" t="s">
        <v>3845</v>
      </c>
      <c r="H285" s="21" t="s">
        <v>3980</v>
      </c>
      <c r="K285" s="3" t="s">
        <v>133</v>
      </c>
      <c r="L285" t="s">
        <v>33</v>
      </c>
      <c r="M285" t="s">
        <v>2848</v>
      </c>
      <c r="Q285" t="s">
        <v>3976</v>
      </c>
    </row>
    <row r="286" spans="1:18" x14ac:dyDescent="0.25">
      <c r="A286" s="71" t="s">
        <v>3650</v>
      </c>
      <c r="B286" s="9" t="s">
        <v>3696</v>
      </c>
      <c r="C286" t="s">
        <v>3967</v>
      </c>
      <c r="D286" s="88" t="s">
        <v>3968</v>
      </c>
      <c r="G286" t="s">
        <v>3845</v>
      </c>
      <c r="H286" s="21" t="s">
        <v>3981</v>
      </c>
      <c r="K286" s="3" t="s">
        <v>133</v>
      </c>
      <c r="L286" t="s">
        <v>33</v>
      </c>
      <c r="M286" t="s">
        <v>2848</v>
      </c>
      <c r="Q286" t="s">
        <v>3976</v>
      </c>
    </row>
    <row r="287" spans="1:18" x14ac:dyDescent="0.25">
      <c r="A287" s="71" t="s">
        <v>3650</v>
      </c>
      <c r="B287" s="9" t="s">
        <v>3696</v>
      </c>
      <c r="C287" t="s">
        <v>3967</v>
      </c>
      <c r="D287" s="88" t="s">
        <v>3968</v>
      </c>
      <c r="G287" t="s">
        <v>3845</v>
      </c>
      <c r="H287" s="21" t="s">
        <v>3982</v>
      </c>
      <c r="K287" s="3" t="s">
        <v>133</v>
      </c>
      <c r="L287" t="s">
        <v>33</v>
      </c>
      <c r="M287" t="s">
        <v>2848</v>
      </c>
      <c r="Q287" t="s">
        <v>3976</v>
      </c>
    </row>
    <row r="288" spans="1:18" x14ac:dyDescent="0.25">
      <c r="A288" s="71" t="s">
        <v>3650</v>
      </c>
      <c r="B288" s="9" t="s">
        <v>3696</v>
      </c>
      <c r="C288" t="s">
        <v>3967</v>
      </c>
      <c r="D288" s="88" t="s">
        <v>3968</v>
      </c>
      <c r="G288" t="s">
        <v>3845</v>
      </c>
      <c r="H288" s="21" t="s">
        <v>3983</v>
      </c>
      <c r="K288" s="3" t="s">
        <v>133</v>
      </c>
      <c r="L288" t="s">
        <v>33</v>
      </c>
      <c r="M288" t="s">
        <v>2848</v>
      </c>
      <c r="Q288" t="s">
        <v>3976</v>
      </c>
    </row>
    <row r="289" spans="1:18" x14ac:dyDescent="0.25">
      <c r="A289" s="71" t="s">
        <v>3650</v>
      </c>
      <c r="B289" s="9" t="s">
        <v>3696</v>
      </c>
      <c r="C289" t="s">
        <v>3967</v>
      </c>
      <c r="D289" s="88" t="s">
        <v>3968</v>
      </c>
      <c r="G289" t="s">
        <v>3807</v>
      </c>
      <c r="H289" s="21" t="s">
        <v>3984</v>
      </c>
      <c r="K289" s="3" t="s">
        <v>133</v>
      </c>
      <c r="L289" t="s">
        <v>33</v>
      </c>
      <c r="M289" t="s">
        <v>2848</v>
      </c>
      <c r="Q289" t="s">
        <v>3976</v>
      </c>
      <c r="R289" t="s">
        <v>3970</v>
      </c>
    </row>
    <row r="290" spans="1:18" x14ac:dyDescent="0.25">
      <c r="A290" s="71" t="s">
        <v>3650</v>
      </c>
      <c r="B290" s="9" t="s">
        <v>3696</v>
      </c>
      <c r="C290" t="s">
        <v>3967</v>
      </c>
      <c r="D290" s="88" t="s">
        <v>3968</v>
      </c>
      <c r="G290" t="s">
        <v>3807</v>
      </c>
      <c r="H290" s="21" t="s">
        <v>3985</v>
      </c>
      <c r="K290" s="3" t="s">
        <v>133</v>
      </c>
      <c r="L290" t="s">
        <v>33</v>
      </c>
      <c r="M290" t="s">
        <v>2848</v>
      </c>
      <c r="Q290" t="s">
        <v>3976</v>
      </c>
      <c r="R290" t="s">
        <v>3970</v>
      </c>
    </row>
    <row r="291" spans="1:18" x14ac:dyDescent="0.25">
      <c r="A291" s="71" t="s">
        <v>3650</v>
      </c>
      <c r="B291" s="9" t="s">
        <v>3696</v>
      </c>
      <c r="C291" t="s">
        <v>3967</v>
      </c>
      <c r="D291" s="88" t="s">
        <v>3968</v>
      </c>
      <c r="G291" t="s">
        <v>3807</v>
      </c>
      <c r="H291" s="21" t="s">
        <v>3986</v>
      </c>
      <c r="K291" s="3" t="s">
        <v>133</v>
      </c>
      <c r="L291" t="s">
        <v>33</v>
      </c>
      <c r="M291" t="s">
        <v>2848</v>
      </c>
      <c r="Q291" t="s">
        <v>3976</v>
      </c>
      <c r="R291" t="s">
        <v>3970</v>
      </c>
    </row>
    <row r="292" spans="1:18" x14ac:dyDescent="0.25">
      <c r="A292" s="71" t="s">
        <v>3650</v>
      </c>
      <c r="B292" s="9" t="s">
        <v>3696</v>
      </c>
      <c r="C292" t="s">
        <v>3967</v>
      </c>
      <c r="D292" s="88" t="s">
        <v>3968</v>
      </c>
      <c r="G292" t="s">
        <v>3807</v>
      </c>
      <c r="H292" s="21" t="s">
        <v>3987</v>
      </c>
      <c r="K292" s="3" t="s">
        <v>133</v>
      </c>
      <c r="L292" t="s">
        <v>33</v>
      </c>
      <c r="M292" t="s">
        <v>2848</v>
      </c>
      <c r="Q292" t="s">
        <v>3976</v>
      </c>
      <c r="R292" t="s">
        <v>3970</v>
      </c>
    </row>
    <row r="293" spans="1:18" x14ac:dyDescent="0.25">
      <c r="A293" s="71" t="s">
        <v>3650</v>
      </c>
      <c r="B293" s="9" t="s">
        <v>3696</v>
      </c>
      <c r="C293" t="s">
        <v>3967</v>
      </c>
      <c r="D293" s="88" t="s">
        <v>3968</v>
      </c>
      <c r="G293" t="s">
        <v>3815</v>
      </c>
      <c r="H293" s="21" t="s">
        <v>3988</v>
      </c>
      <c r="K293" s="3" t="s">
        <v>133</v>
      </c>
      <c r="L293" t="s">
        <v>33</v>
      </c>
      <c r="M293" t="s">
        <v>2848</v>
      </c>
      <c r="Q293" t="s">
        <v>3976</v>
      </c>
      <c r="R293" t="s">
        <v>3970</v>
      </c>
    </row>
    <row r="294" spans="1:18" x14ac:dyDescent="0.25">
      <c r="A294" s="71" t="s">
        <v>3650</v>
      </c>
      <c r="B294" s="9" t="s">
        <v>3696</v>
      </c>
      <c r="C294" t="s">
        <v>3967</v>
      </c>
      <c r="D294" s="88" t="s">
        <v>3968</v>
      </c>
      <c r="G294" t="s">
        <v>3815</v>
      </c>
      <c r="H294" s="21" t="s">
        <v>3989</v>
      </c>
      <c r="K294" s="3" t="s">
        <v>133</v>
      </c>
      <c r="L294" t="s">
        <v>33</v>
      </c>
      <c r="M294" t="s">
        <v>2848</v>
      </c>
      <c r="Q294" t="s">
        <v>3976</v>
      </c>
      <c r="R294" t="s">
        <v>3970</v>
      </c>
    </row>
    <row r="295" spans="1:18" x14ac:dyDescent="0.25">
      <c r="A295" s="71" t="s">
        <v>3650</v>
      </c>
      <c r="B295" s="9" t="s">
        <v>3696</v>
      </c>
      <c r="C295" t="s">
        <v>3967</v>
      </c>
      <c r="D295" s="88" t="s">
        <v>3968</v>
      </c>
      <c r="G295" t="s">
        <v>3815</v>
      </c>
      <c r="H295" s="21" t="s">
        <v>3990</v>
      </c>
      <c r="K295" s="3" t="s">
        <v>133</v>
      </c>
      <c r="L295" t="s">
        <v>33</v>
      </c>
      <c r="M295" t="s">
        <v>2848</v>
      </c>
      <c r="Q295" t="s">
        <v>3976</v>
      </c>
      <c r="R295" t="s">
        <v>3970</v>
      </c>
    </row>
    <row r="296" spans="1:18" x14ac:dyDescent="0.25">
      <c r="A296" s="71" t="s">
        <v>3650</v>
      </c>
      <c r="B296" s="9" t="s">
        <v>3696</v>
      </c>
      <c r="C296" t="s">
        <v>3967</v>
      </c>
      <c r="D296" s="88" t="s">
        <v>3968</v>
      </c>
      <c r="G296" t="s">
        <v>3815</v>
      </c>
      <c r="H296" s="21" t="s">
        <v>3991</v>
      </c>
      <c r="K296" s="3" t="s">
        <v>133</v>
      </c>
      <c r="L296" t="s">
        <v>33</v>
      </c>
      <c r="M296" t="s">
        <v>2848</v>
      </c>
      <c r="Q296" t="s">
        <v>3976</v>
      </c>
      <c r="R296" t="s">
        <v>3970</v>
      </c>
    </row>
  </sheetData>
  <autoFilter ref="B1:V222" xr:uid="{00000000-0009-0000-0000-00000C000000}">
    <sortState xmlns:xlrd2="http://schemas.microsoft.com/office/spreadsheetml/2017/richdata2" ref="B2:V222">
      <sortCondition sortBy="cellColor" ref="F2:F222" dxfId="105"/>
      <sortCondition sortBy="cellColor" ref="F2:F222" dxfId="104"/>
      <sortCondition sortBy="cellColor" ref="F2:F222" dxfId="103"/>
      <sortCondition sortBy="cellColor" ref="F2:F222" dxfId="102"/>
      <sortCondition sortBy="cellColor" ref="F2:F222" dxfId="101"/>
      <sortCondition sortBy="cellColor" ref="F2:F222" dxfId="100"/>
      <sortCondition sortBy="cellColor" ref="F2:F222" dxfId="99"/>
    </sortState>
  </autoFilter>
  <phoneticPr fontId="1" type="noConversion"/>
  <conditionalFormatting sqref="K2:K54 K57:K216 K222">
    <cfRule type="containsText" dxfId="14" priority="10" operator="containsText" text="null">
      <formula>NOT(ISERROR(SEARCH("null",K2)))</formula>
    </cfRule>
    <cfRule type="containsErrors" priority="11">
      <formula>ISERROR(K2)</formula>
    </cfRule>
    <cfRule type="containsBlanks" dxfId="13" priority="13">
      <formula>LEN(TRIM(K2))=0</formula>
    </cfRule>
  </conditionalFormatting>
  <conditionalFormatting sqref="N2:N54 J2:J54 N57:N216 J57:J222 N222">
    <cfRule type="containsErrors" dxfId="12" priority="12">
      <formula>ISERROR(J2)</formula>
    </cfRule>
  </conditionalFormatting>
  <conditionalFormatting sqref="K55:K56">
    <cfRule type="containsText" dxfId="11" priority="5" operator="containsText" text="null">
      <formula>NOT(ISERROR(SEARCH("null",K55)))</formula>
    </cfRule>
    <cfRule type="containsErrors" priority="6">
      <formula>ISERROR(K55)</formula>
    </cfRule>
    <cfRule type="containsBlanks" dxfId="10" priority="8">
      <formula>LEN(TRIM(K55))=0</formula>
    </cfRule>
  </conditionalFormatting>
  <conditionalFormatting sqref="J55:J56 N55:N56">
    <cfRule type="containsErrors" dxfId="9" priority="7">
      <formula>ISERROR(J55)</formula>
    </cfRule>
  </conditionalFormatting>
  <conditionalFormatting sqref="K217:K221">
    <cfRule type="containsText" dxfId="8" priority="1" operator="containsText" text="null">
      <formula>NOT(ISERROR(SEARCH("null",K217)))</formula>
    </cfRule>
    <cfRule type="containsErrors" priority="2">
      <formula>ISERROR(K217)</formula>
    </cfRule>
    <cfRule type="containsBlanks" dxfId="7" priority="4">
      <formula>LEN(TRIM(K217))=0</formula>
    </cfRule>
  </conditionalFormatting>
  <conditionalFormatting sqref="N217:N221">
    <cfRule type="containsErrors" dxfId="6" priority="3">
      <formula>ISERROR(N217)</formula>
    </cfRule>
  </conditionalFormatting>
  <pageMargins left="0.7" right="0.7" top="0.75" bottom="0.75" header="0.3" footer="0.3"/>
  <pageSetup paperSize="9" orientation="portrait" horizontalDpi="4294967293"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sheetPr>
  <dimension ref="A1:E228"/>
  <sheetViews>
    <sheetView workbookViewId="0">
      <selection activeCell="K18" sqref="K18"/>
    </sheetView>
  </sheetViews>
  <sheetFormatPr defaultRowHeight="15" x14ac:dyDescent="0.25"/>
  <cols>
    <col min="1" max="1" width="13.7109375" customWidth="1"/>
    <col min="2" max="2" width="54.28515625" customWidth="1"/>
    <col min="3" max="3" width="13.7109375" style="3" customWidth="1"/>
    <col min="4" max="5" width="13.7109375" customWidth="1"/>
  </cols>
  <sheetData>
    <row r="1" spans="1:5" ht="16.5" thickTop="1" thickBot="1" x14ac:dyDescent="0.3">
      <c r="A1" s="2" t="s">
        <v>136</v>
      </c>
      <c r="B1" s="2" t="s">
        <v>189</v>
      </c>
      <c r="C1" s="2" t="s">
        <v>192</v>
      </c>
      <c r="D1" s="2" t="s">
        <v>193</v>
      </c>
      <c r="E1" s="2" t="s">
        <v>194</v>
      </c>
    </row>
    <row r="2" spans="1:5" ht="16.5" thickTop="1" x14ac:dyDescent="0.25">
      <c r="A2" s="91" t="s">
        <v>133</v>
      </c>
      <c r="B2" s="13" t="s">
        <v>3542</v>
      </c>
      <c r="C2" s="65" t="s">
        <v>3544</v>
      </c>
      <c r="D2" s="5" t="s">
        <v>37</v>
      </c>
      <c r="E2" s="91" t="s">
        <v>133</v>
      </c>
    </row>
    <row r="3" spans="1:5" ht="15.75" x14ac:dyDescent="0.25">
      <c r="A3" s="91" t="s">
        <v>133</v>
      </c>
      <c r="B3" s="13" t="s">
        <v>3546</v>
      </c>
      <c r="C3" s="65" t="s">
        <v>268</v>
      </c>
      <c r="D3" s="5" t="s">
        <v>37</v>
      </c>
      <c r="E3" s="91" t="s">
        <v>133</v>
      </c>
    </row>
    <row r="4" spans="1:5" x14ac:dyDescent="0.25">
      <c r="A4" s="91" t="s">
        <v>133</v>
      </c>
      <c r="B4" t="s">
        <v>3548</v>
      </c>
      <c r="C4" s="65" t="s">
        <v>3549</v>
      </c>
      <c r="D4" s="5" t="s">
        <v>37</v>
      </c>
      <c r="E4" s="91" t="s">
        <v>133</v>
      </c>
    </row>
    <row r="5" spans="1:5" ht="15.75" x14ac:dyDescent="0.25">
      <c r="A5" s="79" t="s">
        <v>268</v>
      </c>
      <c r="B5" s="80" t="s">
        <v>3116</v>
      </c>
      <c r="C5" s="65" t="s">
        <v>3553</v>
      </c>
      <c r="D5" s="6" t="s">
        <v>37</v>
      </c>
      <c r="E5" s="92" t="s">
        <v>133</v>
      </c>
    </row>
    <row r="6" spans="1:5" ht="15.75" x14ac:dyDescent="0.25">
      <c r="A6" s="79" t="s">
        <v>268</v>
      </c>
      <c r="B6" s="14" t="s">
        <v>3555</v>
      </c>
      <c r="C6" s="65" t="s">
        <v>3557</v>
      </c>
      <c r="D6" s="6" t="s">
        <v>37</v>
      </c>
      <c r="E6" s="92" t="s">
        <v>133</v>
      </c>
    </row>
    <row r="7" spans="1:5" ht="15.75" x14ac:dyDescent="0.25">
      <c r="A7" s="79" t="s">
        <v>268</v>
      </c>
      <c r="B7" s="80" t="s">
        <v>3118</v>
      </c>
      <c r="C7" s="65" t="s">
        <v>3560</v>
      </c>
      <c r="D7" s="6" t="s">
        <v>37</v>
      </c>
      <c r="E7" s="92" t="s">
        <v>133</v>
      </c>
    </row>
    <row r="8" spans="1:5" ht="15.75" x14ac:dyDescent="0.25">
      <c r="A8" s="79" t="s">
        <v>268</v>
      </c>
      <c r="B8" s="14" t="s">
        <v>3561</v>
      </c>
      <c r="C8" s="65" t="s">
        <v>3563</v>
      </c>
      <c r="D8" s="6" t="s">
        <v>37</v>
      </c>
      <c r="E8" s="92" t="s">
        <v>133</v>
      </c>
    </row>
    <row r="9" spans="1:5" ht="15.75" x14ac:dyDescent="0.25">
      <c r="A9" s="79" t="s">
        <v>268</v>
      </c>
      <c r="B9" s="14" t="s">
        <v>3120</v>
      </c>
      <c r="C9" s="65" t="s">
        <v>3565</v>
      </c>
      <c r="D9" s="6" t="s">
        <v>37</v>
      </c>
      <c r="E9" s="92" t="s">
        <v>133</v>
      </c>
    </row>
    <row r="10" spans="1:5" ht="15.75" x14ac:dyDescent="0.25">
      <c r="A10" s="79" t="s">
        <v>268</v>
      </c>
      <c r="B10" s="14" t="s">
        <v>417</v>
      </c>
      <c r="C10" s="65">
        <v>42.541899999999998</v>
      </c>
      <c r="D10" s="6" t="s">
        <v>33</v>
      </c>
      <c r="E10" s="92" t="s">
        <v>133</v>
      </c>
    </row>
    <row r="11" spans="1:5" ht="15.75" x14ac:dyDescent="0.25">
      <c r="A11" s="79" t="s">
        <v>268</v>
      </c>
      <c r="B11" s="14" t="s">
        <v>415</v>
      </c>
      <c r="C11" s="65">
        <v>-87.913300000000007</v>
      </c>
      <c r="D11" s="6" t="s">
        <v>33</v>
      </c>
      <c r="E11" s="92" t="s">
        <v>133</v>
      </c>
    </row>
    <row r="12" spans="1:5" ht="15.75" x14ac:dyDescent="0.25">
      <c r="A12" s="79" t="s">
        <v>268</v>
      </c>
      <c r="B12" s="14" t="s">
        <v>774</v>
      </c>
      <c r="C12" s="65" t="s">
        <v>3570</v>
      </c>
      <c r="D12" s="6" t="s">
        <v>37</v>
      </c>
      <c r="E12" s="92" t="s">
        <v>133</v>
      </c>
    </row>
    <row r="13" spans="1:5" ht="15.75" x14ac:dyDescent="0.25">
      <c r="A13" s="79" t="s">
        <v>268</v>
      </c>
      <c r="B13" s="14" t="s">
        <v>776</v>
      </c>
      <c r="C13" s="65" t="s">
        <v>3572</v>
      </c>
      <c r="D13" s="6" t="s">
        <v>37</v>
      </c>
      <c r="E13" s="92" t="s">
        <v>133</v>
      </c>
    </row>
    <row r="14" spans="1:5" ht="15.75" x14ac:dyDescent="0.25">
      <c r="A14" s="79" t="s">
        <v>268</v>
      </c>
      <c r="B14" s="14" t="s">
        <v>778</v>
      </c>
      <c r="C14" s="65" t="s">
        <v>3574</v>
      </c>
      <c r="D14" s="6" t="s">
        <v>37</v>
      </c>
      <c r="E14" s="92" t="s">
        <v>133</v>
      </c>
    </row>
    <row r="15" spans="1:5" ht="15.75" x14ac:dyDescent="0.25">
      <c r="A15" s="79" t="s">
        <v>268</v>
      </c>
      <c r="B15" s="14" t="s">
        <v>780</v>
      </c>
      <c r="C15" s="65" t="s">
        <v>3576</v>
      </c>
      <c r="D15" s="6" t="s">
        <v>37</v>
      </c>
      <c r="E15" s="92" t="s">
        <v>133</v>
      </c>
    </row>
    <row r="16" spans="1:5" ht="15.75" x14ac:dyDescent="0.25">
      <c r="A16" s="79" t="s">
        <v>268</v>
      </c>
      <c r="B16" s="14" t="s">
        <v>3577</v>
      </c>
      <c r="C16" s="65">
        <v>0.104</v>
      </c>
      <c r="D16" s="6" t="s">
        <v>33</v>
      </c>
      <c r="E16" s="92" t="s">
        <v>133</v>
      </c>
    </row>
    <row r="17" spans="1:5" ht="15.75" x14ac:dyDescent="0.25">
      <c r="A17" s="79" t="s">
        <v>268</v>
      </c>
      <c r="B17" s="14" t="s">
        <v>3581</v>
      </c>
      <c r="C17" s="65">
        <v>5.1999999999999998E-2</v>
      </c>
      <c r="D17" s="6" t="s">
        <v>33</v>
      </c>
      <c r="E17" s="92" t="s">
        <v>133</v>
      </c>
    </row>
    <row r="18" spans="1:5" ht="15.75" x14ac:dyDescent="0.25">
      <c r="A18" s="79" t="s">
        <v>268</v>
      </c>
      <c r="B18" s="14" t="s">
        <v>3583</v>
      </c>
      <c r="C18" s="65">
        <v>0.11</v>
      </c>
      <c r="D18" s="6" t="s">
        <v>33</v>
      </c>
      <c r="E18" s="92" t="s">
        <v>133</v>
      </c>
    </row>
    <row r="19" spans="1:5" ht="15.75" x14ac:dyDescent="0.25">
      <c r="A19" s="79" t="s">
        <v>268</v>
      </c>
      <c r="B19" s="14" t="s">
        <v>3585</v>
      </c>
      <c r="C19" s="65">
        <v>8.4000000000000005E-2</v>
      </c>
      <c r="D19" s="6" t="s">
        <v>33</v>
      </c>
      <c r="E19" s="92" t="s">
        <v>133</v>
      </c>
    </row>
    <row r="20" spans="1:5" ht="15.75" x14ac:dyDescent="0.25">
      <c r="A20" s="79" t="s">
        <v>268</v>
      </c>
      <c r="B20" s="14" t="s">
        <v>3125</v>
      </c>
      <c r="C20" s="65">
        <v>1</v>
      </c>
      <c r="D20" s="6" t="s">
        <v>33</v>
      </c>
      <c r="E20" s="92" t="s">
        <v>133</v>
      </c>
    </row>
    <row r="21" spans="1:5" ht="15.75" x14ac:dyDescent="0.25">
      <c r="A21" s="79" t="s">
        <v>268</v>
      </c>
      <c r="B21" s="14" t="s">
        <v>3126</v>
      </c>
      <c r="C21" s="65">
        <v>3</v>
      </c>
      <c r="D21" s="6" t="s">
        <v>33</v>
      </c>
      <c r="E21" s="92" t="s">
        <v>133</v>
      </c>
    </row>
    <row r="22" spans="1:5" ht="15.75" x14ac:dyDescent="0.25">
      <c r="A22" s="79" t="s">
        <v>268</v>
      </c>
      <c r="B22" s="14" t="s">
        <v>3127</v>
      </c>
      <c r="C22" s="65">
        <v>3.6999999999999998E-2</v>
      </c>
      <c r="D22" s="6" t="s">
        <v>33</v>
      </c>
      <c r="E22" s="6" t="s">
        <v>2829</v>
      </c>
    </row>
    <row r="23" spans="1:5" ht="15.75" x14ac:dyDescent="0.25">
      <c r="A23" s="7" t="s">
        <v>8</v>
      </c>
      <c r="B23" s="15" t="s">
        <v>3128</v>
      </c>
      <c r="C23" s="65" t="b">
        <v>1</v>
      </c>
      <c r="D23" s="7" t="s">
        <v>50</v>
      </c>
      <c r="E23" s="93" t="s">
        <v>133</v>
      </c>
    </row>
    <row r="24" spans="1:5" ht="15.75" x14ac:dyDescent="0.25">
      <c r="A24" s="7" t="s">
        <v>8</v>
      </c>
      <c r="B24" s="15" t="s">
        <v>3129</v>
      </c>
      <c r="C24" s="65" t="s">
        <v>3593</v>
      </c>
      <c r="D24" s="7" t="s">
        <v>37</v>
      </c>
      <c r="E24" s="7" t="s">
        <v>2832</v>
      </c>
    </row>
    <row r="25" spans="1:5" ht="15.75" x14ac:dyDescent="0.25">
      <c r="A25" s="7" t="s">
        <v>8</v>
      </c>
      <c r="B25" s="15" t="s">
        <v>66</v>
      </c>
      <c r="C25" s="65">
        <v>5</v>
      </c>
      <c r="D25" s="7" t="s">
        <v>33</v>
      </c>
      <c r="E25" s="93" t="s">
        <v>133</v>
      </c>
    </row>
    <row r="26" spans="1:5" ht="15.75" x14ac:dyDescent="0.25">
      <c r="A26" s="7" t="s">
        <v>8</v>
      </c>
      <c r="B26" s="15" t="s">
        <v>3130</v>
      </c>
      <c r="C26" s="65">
        <v>0</v>
      </c>
      <c r="D26" s="7" t="s">
        <v>33</v>
      </c>
      <c r="E26" s="7" t="s">
        <v>57</v>
      </c>
    </row>
    <row r="27" spans="1:5" ht="15.75" x14ac:dyDescent="0.25">
      <c r="A27" s="7" t="s">
        <v>8</v>
      </c>
      <c r="B27" s="15" t="s">
        <v>3131</v>
      </c>
      <c r="C27" s="65">
        <v>4.34</v>
      </c>
      <c r="D27" s="7" t="s">
        <v>33</v>
      </c>
      <c r="E27" s="7" t="s">
        <v>57</v>
      </c>
    </row>
    <row r="28" spans="1:5" ht="15.75" x14ac:dyDescent="0.25">
      <c r="A28" s="7" t="s">
        <v>8</v>
      </c>
      <c r="B28" s="15" t="s">
        <v>3132</v>
      </c>
      <c r="C28" s="65">
        <v>4.7060000000000004</v>
      </c>
      <c r="D28" s="7" t="s">
        <v>33</v>
      </c>
      <c r="E28" s="7" t="s">
        <v>57</v>
      </c>
    </row>
    <row r="29" spans="1:5" ht="15.75" x14ac:dyDescent="0.25">
      <c r="A29" s="7" t="s">
        <v>8</v>
      </c>
      <c r="B29" s="15" t="s">
        <v>3133</v>
      </c>
      <c r="C29" s="65">
        <v>7.24</v>
      </c>
      <c r="D29" s="7" t="s">
        <v>33</v>
      </c>
      <c r="E29" s="7" t="s">
        <v>57</v>
      </c>
    </row>
    <row r="30" spans="1:5" ht="15.75" x14ac:dyDescent="0.25">
      <c r="A30" s="7" t="s">
        <v>8</v>
      </c>
      <c r="B30" s="15" t="s">
        <v>3134</v>
      </c>
      <c r="C30" s="65">
        <v>7.6619999999999999</v>
      </c>
      <c r="D30" s="7" t="s">
        <v>33</v>
      </c>
      <c r="E30" s="7" t="s">
        <v>57</v>
      </c>
    </row>
    <row r="31" spans="1:5" ht="15.75" x14ac:dyDescent="0.25">
      <c r="A31" s="67" t="s">
        <v>3601</v>
      </c>
      <c r="B31" s="16" t="s">
        <v>3602</v>
      </c>
      <c r="C31" s="65" t="b">
        <v>1</v>
      </c>
      <c r="D31" s="8" t="s">
        <v>50</v>
      </c>
      <c r="E31" s="94" t="s">
        <v>133</v>
      </c>
    </row>
    <row r="32" spans="1:5" ht="15.75" x14ac:dyDescent="0.25">
      <c r="A32" s="67" t="s">
        <v>3601</v>
      </c>
      <c r="B32" s="16" t="s">
        <v>3604</v>
      </c>
      <c r="C32" s="65">
        <v>73</v>
      </c>
      <c r="D32" s="8" t="s">
        <v>33</v>
      </c>
      <c r="E32" s="94" t="s">
        <v>133</v>
      </c>
    </row>
    <row r="33" spans="1:5" ht="15.75" x14ac:dyDescent="0.25">
      <c r="A33" s="67" t="s">
        <v>3601</v>
      </c>
      <c r="B33" s="16" t="s">
        <v>3606</v>
      </c>
      <c r="C33" s="65">
        <v>245</v>
      </c>
      <c r="D33" s="8" t="s">
        <v>33</v>
      </c>
      <c r="E33" s="94" t="s">
        <v>133</v>
      </c>
    </row>
    <row r="34" spans="1:5" ht="15.75" x14ac:dyDescent="0.25">
      <c r="A34" s="67" t="s">
        <v>3601</v>
      </c>
      <c r="B34" s="16" t="s">
        <v>3608</v>
      </c>
      <c r="C34" s="65">
        <v>17885</v>
      </c>
      <c r="D34" s="8" t="s">
        <v>33</v>
      </c>
      <c r="E34" s="94" t="s">
        <v>133</v>
      </c>
    </row>
    <row r="35" spans="1:5" ht="15.75" x14ac:dyDescent="0.25">
      <c r="A35" s="67" t="s">
        <v>3601</v>
      </c>
      <c r="B35" s="17" t="s">
        <v>3610</v>
      </c>
      <c r="C35" s="65">
        <v>7</v>
      </c>
      <c r="D35" s="8" t="s">
        <v>33</v>
      </c>
      <c r="E35" s="94" t="s">
        <v>133</v>
      </c>
    </row>
    <row r="36" spans="1:5" ht="15.75" x14ac:dyDescent="0.25">
      <c r="A36" s="67" t="s">
        <v>3601</v>
      </c>
      <c r="B36" s="17" t="s">
        <v>3612</v>
      </c>
      <c r="C36" s="65">
        <v>7</v>
      </c>
      <c r="D36" s="8" t="s">
        <v>33</v>
      </c>
      <c r="E36" s="94" t="s">
        <v>133</v>
      </c>
    </row>
    <row r="37" spans="1:5" ht="15.75" x14ac:dyDescent="0.25">
      <c r="A37" s="67" t="s">
        <v>3601</v>
      </c>
      <c r="B37" s="17" t="s">
        <v>3614</v>
      </c>
      <c r="C37" s="65">
        <v>7</v>
      </c>
      <c r="D37" s="8" t="s">
        <v>33</v>
      </c>
      <c r="E37" s="94" t="s">
        <v>133</v>
      </c>
    </row>
    <row r="38" spans="1:5" ht="15.75" x14ac:dyDescent="0.25">
      <c r="A38" s="67" t="s">
        <v>3601</v>
      </c>
      <c r="B38" s="17" t="s">
        <v>3616</v>
      </c>
      <c r="C38" s="65">
        <v>7</v>
      </c>
      <c r="D38" s="8" t="s">
        <v>33</v>
      </c>
      <c r="E38" s="94" t="s">
        <v>133</v>
      </c>
    </row>
    <row r="39" spans="1:5" ht="15.75" x14ac:dyDescent="0.25">
      <c r="A39" s="67" t="s">
        <v>3601</v>
      </c>
      <c r="B39" s="17" t="s">
        <v>3618</v>
      </c>
      <c r="C39" s="65">
        <v>21</v>
      </c>
      <c r="D39" s="8" t="s">
        <v>33</v>
      </c>
      <c r="E39" s="94" t="s">
        <v>133</v>
      </c>
    </row>
    <row r="40" spans="1:5" ht="15.75" x14ac:dyDescent="0.25">
      <c r="A40" s="67" t="s">
        <v>3601</v>
      </c>
      <c r="B40" s="16" t="s">
        <v>3620</v>
      </c>
      <c r="C40" s="65">
        <v>3.49E-2</v>
      </c>
      <c r="D40" s="8" t="s">
        <v>33</v>
      </c>
      <c r="E40" s="8" t="s">
        <v>56</v>
      </c>
    </row>
    <row r="41" spans="1:5" ht="15.75" x14ac:dyDescent="0.25">
      <c r="A41" s="67" t="s">
        <v>3601</v>
      </c>
      <c r="B41" s="16" t="s">
        <v>3622</v>
      </c>
      <c r="C41" s="65">
        <v>625</v>
      </c>
      <c r="D41" s="8" t="s">
        <v>33</v>
      </c>
      <c r="E41" s="94" t="s">
        <v>133</v>
      </c>
    </row>
    <row r="42" spans="1:5" ht="15.75" x14ac:dyDescent="0.25">
      <c r="A42" s="67" t="s">
        <v>3601</v>
      </c>
      <c r="B42" s="16" t="s">
        <v>3624</v>
      </c>
      <c r="C42" s="65">
        <v>175</v>
      </c>
      <c r="D42" s="8" t="s">
        <v>33</v>
      </c>
      <c r="E42" s="8" t="s">
        <v>2835</v>
      </c>
    </row>
    <row r="43" spans="1:5" ht="15.75" x14ac:dyDescent="0.25">
      <c r="A43" s="67" t="s">
        <v>3601</v>
      </c>
      <c r="B43" s="16" t="s">
        <v>3626</v>
      </c>
      <c r="C43" s="65">
        <v>2</v>
      </c>
      <c r="D43" s="8" t="s">
        <v>33</v>
      </c>
      <c r="E43" s="8" t="s">
        <v>3628</v>
      </c>
    </row>
    <row r="44" spans="1:5" ht="15.75" x14ac:dyDescent="0.25">
      <c r="A44" s="67" t="s">
        <v>3601</v>
      </c>
      <c r="B44" s="16" t="s">
        <v>3148</v>
      </c>
      <c r="C44" s="65">
        <v>4</v>
      </c>
      <c r="D44" s="8" t="s">
        <v>33</v>
      </c>
      <c r="E44" s="94" t="s">
        <v>133</v>
      </c>
    </row>
    <row r="45" spans="1:5" ht="15.75" x14ac:dyDescent="0.25">
      <c r="A45" s="67" t="s">
        <v>3601</v>
      </c>
      <c r="B45" s="16" t="s">
        <v>3149</v>
      </c>
      <c r="C45" s="65">
        <v>72</v>
      </c>
      <c r="D45" s="8" t="s">
        <v>33</v>
      </c>
      <c r="E45" s="94" t="s">
        <v>133</v>
      </c>
    </row>
    <row r="46" spans="1:5" ht="15.75" x14ac:dyDescent="0.25">
      <c r="A46" s="67" t="s">
        <v>3601</v>
      </c>
      <c r="B46" s="16" t="s">
        <v>3632</v>
      </c>
      <c r="C46" s="65">
        <v>1.75</v>
      </c>
      <c r="D46" s="8" t="s">
        <v>33</v>
      </c>
      <c r="E46" s="94" t="s">
        <v>133</v>
      </c>
    </row>
    <row r="47" spans="1:5" ht="15.75" x14ac:dyDescent="0.25">
      <c r="A47" s="67" t="s">
        <v>3601</v>
      </c>
      <c r="B47" s="16" t="s">
        <v>3634</v>
      </c>
      <c r="C47" s="65">
        <v>1.2</v>
      </c>
      <c r="D47" s="8" t="s">
        <v>33</v>
      </c>
      <c r="E47" s="94" t="s">
        <v>133</v>
      </c>
    </row>
    <row r="48" spans="1:5" ht="15.75" x14ac:dyDescent="0.25">
      <c r="A48" s="67" t="s">
        <v>3601</v>
      </c>
      <c r="B48" s="16" t="s">
        <v>3152</v>
      </c>
      <c r="C48" s="65">
        <v>35</v>
      </c>
      <c r="D48" s="8" t="s">
        <v>33</v>
      </c>
      <c r="E48" s="8" t="s">
        <v>2835</v>
      </c>
    </row>
    <row r="49" spans="1:5" ht="15.75" x14ac:dyDescent="0.25">
      <c r="A49" s="67" t="s">
        <v>3601</v>
      </c>
      <c r="B49" s="16" t="s">
        <v>3637</v>
      </c>
      <c r="C49" s="65">
        <v>23</v>
      </c>
      <c r="D49" s="8" t="s">
        <v>33</v>
      </c>
      <c r="E49" s="8" t="s">
        <v>2835</v>
      </c>
    </row>
    <row r="50" spans="1:5" ht="15.75" x14ac:dyDescent="0.25">
      <c r="A50" s="67" t="s">
        <v>3601</v>
      </c>
      <c r="B50" s="16" t="s">
        <v>3639</v>
      </c>
      <c r="C50" s="65">
        <v>20</v>
      </c>
      <c r="D50" s="8" t="s">
        <v>33</v>
      </c>
      <c r="E50" s="8" t="s">
        <v>54</v>
      </c>
    </row>
    <row r="51" spans="1:5" ht="15.75" x14ac:dyDescent="0.25">
      <c r="A51" s="67" t="s">
        <v>3601</v>
      </c>
      <c r="B51" s="16" t="s">
        <v>3641</v>
      </c>
      <c r="C51" s="65">
        <v>-10</v>
      </c>
      <c r="D51" s="8" t="s">
        <v>33</v>
      </c>
      <c r="E51" s="8" t="s">
        <v>54</v>
      </c>
    </row>
    <row r="52" spans="1:5" ht="15.75" x14ac:dyDescent="0.25">
      <c r="A52" s="67" t="s">
        <v>3601</v>
      </c>
      <c r="B52" s="16" t="s">
        <v>3643</v>
      </c>
      <c r="C52" s="65">
        <v>10</v>
      </c>
      <c r="D52" s="8" t="s">
        <v>33</v>
      </c>
      <c r="E52" s="8" t="s">
        <v>54</v>
      </c>
    </row>
    <row r="53" spans="1:5" ht="15.75" x14ac:dyDescent="0.25">
      <c r="A53" s="67" t="s">
        <v>3601</v>
      </c>
      <c r="B53" s="16" t="s">
        <v>3645</v>
      </c>
      <c r="C53" s="65">
        <v>-10</v>
      </c>
      <c r="D53" s="8" t="s">
        <v>33</v>
      </c>
      <c r="E53" s="8" t="s">
        <v>54</v>
      </c>
    </row>
    <row r="54" spans="1:5" ht="15.75" x14ac:dyDescent="0.25">
      <c r="A54" s="67" t="s">
        <v>3601</v>
      </c>
      <c r="B54" s="16" t="s">
        <v>3158</v>
      </c>
      <c r="C54" s="95" t="s">
        <v>133</v>
      </c>
      <c r="D54" s="8" t="s">
        <v>33</v>
      </c>
      <c r="E54" s="94" t="s">
        <v>133</v>
      </c>
    </row>
    <row r="55" spans="1:5" ht="15.75" x14ac:dyDescent="0.25">
      <c r="A55" s="67" t="s">
        <v>3601</v>
      </c>
      <c r="B55" s="16" t="s">
        <v>3159</v>
      </c>
      <c r="C55" s="65">
        <v>50</v>
      </c>
      <c r="D55" s="8" t="s">
        <v>33</v>
      </c>
      <c r="E55" s="68" t="s">
        <v>56</v>
      </c>
    </row>
    <row r="56" spans="1:5" ht="15.75" x14ac:dyDescent="0.25">
      <c r="A56" s="67" t="s">
        <v>3601</v>
      </c>
      <c r="B56" s="16" t="s">
        <v>3648</v>
      </c>
      <c r="C56" s="65" t="b">
        <v>1</v>
      </c>
      <c r="D56" s="8" t="s">
        <v>50</v>
      </c>
      <c r="E56" s="94" t="s">
        <v>133</v>
      </c>
    </row>
    <row r="57" spans="1:5" ht="15.75" x14ac:dyDescent="0.25">
      <c r="A57" s="67" t="s">
        <v>3650</v>
      </c>
      <c r="B57" s="16" t="s">
        <v>3602</v>
      </c>
      <c r="C57" s="65" t="b">
        <v>1</v>
      </c>
      <c r="D57" s="8" t="s">
        <v>50</v>
      </c>
      <c r="E57" s="94" t="s">
        <v>133</v>
      </c>
    </row>
    <row r="58" spans="1:5" ht="15.75" x14ac:dyDescent="0.25">
      <c r="A58" s="67" t="s">
        <v>3650</v>
      </c>
      <c r="B58" s="16" t="s">
        <v>3604</v>
      </c>
      <c r="C58" s="65">
        <v>76</v>
      </c>
      <c r="D58" s="8" t="s">
        <v>33</v>
      </c>
      <c r="E58" s="94" t="s">
        <v>133</v>
      </c>
    </row>
    <row r="59" spans="1:5" ht="15.75" x14ac:dyDescent="0.25">
      <c r="A59" s="67" t="s">
        <v>3650</v>
      </c>
      <c r="B59" s="16" t="s">
        <v>3606</v>
      </c>
      <c r="C59" s="65">
        <v>185</v>
      </c>
      <c r="D59" s="8" t="s">
        <v>33</v>
      </c>
      <c r="E59" s="94" t="s">
        <v>133</v>
      </c>
    </row>
    <row r="60" spans="1:5" ht="15.75" x14ac:dyDescent="0.25">
      <c r="A60" s="67" t="s">
        <v>3650</v>
      </c>
      <c r="B60" s="16" t="s">
        <v>3608</v>
      </c>
      <c r="C60" s="65">
        <v>14060</v>
      </c>
      <c r="D60" s="8" t="s">
        <v>33</v>
      </c>
      <c r="E60" s="94" t="s">
        <v>133</v>
      </c>
    </row>
    <row r="61" spans="1:5" ht="15.75" x14ac:dyDescent="0.25">
      <c r="A61" s="67" t="s">
        <v>3650</v>
      </c>
      <c r="B61" s="17" t="s">
        <v>3610</v>
      </c>
      <c r="C61" s="65">
        <v>7</v>
      </c>
      <c r="D61" s="8" t="s">
        <v>33</v>
      </c>
      <c r="E61" s="94" t="s">
        <v>133</v>
      </c>
    </row>
    <row r="62" spans="1:5" ht="15.75" x14ac:dyDescent="0.25">
      <c r="A62" s="67" t="s">
        <v>3650</v>
      </c>
      <c r="B62" s="17" t="s">
        <v>3612</v>
      </c>
      <c r="C62" s="65">
        <v>7</v>
      </c>
      <c r="D62" s="8" t="s">
        <v>33</v>
      </c>
      <c r="E62" s="94" t="s">
        <v>133</v>
      </c>
    </row>
    <row r="63" spans="1:5" ht="15.75" x14ac:dyDescent="0.25">
      <c r="A63" s="67" t="s">
        <v>3650</v>
      </c>
      <c r="B63" s="17" t="s">
        <v>3614</v>
      </c>
      <c r="C63" s="65">
        <v>7</v>
      </c>
      <c r="D63" s="8" t="s">
        <v>33</v>
      </c>
      <c r="E63" s="94" t="s">
        <v>133</v>
      </c>
    </row>
    <row r="64" spans="1:5" ht="15.75" x14ac:dyDescent="0.25">
      <c r="A64" s="67" t="s">
        <v>3650</v>
      </c>
      <c r="B64" s="17" t="s">
        <v>3616</v>
      </c>
      <c r="C64" s="65">
        <v>7</v>
      </c>
      <c r="D64" s="8" t="s">
        <v>33</v>
      </c>
      <c r="E64" s="94" t="s">
        <v>133</v>
      </c>
    </row>
    <row r="65" spans="1:5" ht="15.75" x14ac:dyDescent="0.25">
      <c r="A65" s="67" t="s">
        <v>3650</v>
      </c>
      <c r="B65" s="17" t="s">
        <v>3618</v>
      </c>
      <c r="C65" s="65">
        <v>21</v>
      </c>
      <c r="D65" s="8" t="s">
        <v>33</v>
      </c>
      <c r="E65" s="94" t="s">
        <v>133</v>
      </c>
    </row>
    <row r="66" spans="1:5" ht="15.75" x14ac:dyDescent="0.25">
      <c r="A66" s="67" t="s">
        <v>3650</v>
      </c>
      <c r="B66" s="16" t="s">
        <v>3620</v>
      </c>
      <c r="C66" s="65">
        <v>3.0200000000000001E-2</v>
      </c>
      <c r="D66" s="8" t="s">
        <v>33</v>
      </c>
      <c r="E66" s="8" t="s">
        <v>56</v>
      </c>
    </row>
    <row r="67" spans="1:5" ht="15.75" x14ac:dyDescent="0.25">
      <c r="A67" s="67" t="s">
        <v>3650</v>
      </c>
      <c r="B67" s="16" t="s">
        <v>3622</v>
      </c>
      <c r="C67" s="65">
        <v>425</v>
      </c>
      <c r="D67" s="8" t="s">
        <v>33</v>
      </c>
      <c r="E67" s="94" t="s">
        <v>133</v>
      </c>
    </row>
    <row r="68" spans="1:5" ht="15.75" x14ac:dyDescent="0.25">
      <c r="A68" s="67" t="s">
        <v>3650</v>
      </c>
      <c r="B68" s="16" t="s">
        <v>3624</v>
      </c>
      <c r="C68" s="65">
        <v>175</v>
      </c>
      <c r="D68" s="8" t="s">
        <v>33</v>
      </c>
      <c r="E68" s="8" t="s">
        <v>2835</v>
      </c>
    </row>
    <row r="69" spans="1:5" ht="15.75" x14ac:dyDescent="0.25">
      <c r="A69" s="67" t="s">
        <v>3650</v>
      </c>
      <c r="B69" s="16" t="s">
        <v>3626</v>
      </c>
      <c r="C69" s="65">
        <v>2</v>
      </c>
      <c r="D69" s="8" t="s">
        <v>33</v>
      </c>
      <c r="E69" s="8" t="s">
        <v>3628</v>
      </c>
    </row>
    <row r="70" spans="1:5" ht="15.75" x14ac:dyDescent="0.25">
      <c r="A70" s="67" t="s">
        <v>3650</v>
      </c>
      <c r="B70" s="16" t="s">
        <v>3148</v>
      </c>
      <c r="C70" s="65">
        <v>4</v>
      </c>
      <c r="D70" s="8" t="s">
        <v>33</v>
      </c>
      <c r="E70" s="94" t="s">
        <v>133</v>
      </c>
    </row>
    <row r="71" spans="1:5" ht="15.75" x14ac:dyDescent="0.25">
      <c r="A71" s="67" t="s">
        <v>3650</v>
      </c>
      <c r="B71" s="16" t="s">
        <v>3149</v>
      </c>
      <c r="C71" s="65">
        <v>72</v>
      </c>
      <c r="D71" s="8" t="s">
        <v>33</v>
      </c>
      <c r="E71" s="94" t="s">
        <v>133</v>
      </c>
    </row>
    <row r="72" spans="1:5" ht="15.75" x14ac:dyDescent="0.25">
      <c r="A72" s="67" t="s">
        <v>3650</v>
      </c>
      <c r="B72" s="16" t="s">
        <v>3632</v>
      </c>
      <c r="C72" s="65">
        <v>1.75</v>
      </c>
      <c r="D72" s="8" t="s">
        <v>33</v>
      </c>
      <c r="E72" s="94" t="s">
        <v>133</v>
      </c>
    </row>
    <row r="73" spans="1:5" ht="15.75" x14ac:dyDescent="0.25">
      <c r="A73" s="67" t="s">
        <v>3650</v>
      </c>
      <c r="B73" s="16" t="s">
        <v>3634</v>
      </c>
      <c r="C73" s="65">
        <v>1.2</v>
      </c>
      <c r="D73" s="8" t="s">
        <v>33</v>
      </c>
      <c r="E73" s="94" t="s">
        <v>133</v>
      </c>
    </row>
    <row r="74" spans="1:5" ht="15.75" x14ac:dyDescent="0.25">
      <c r="A74" s="67" t="s">
        <v>3650</v>
      </c>
      <c r="B74" s="16" t="s">
        <v>3152</v>
      </c>
      <c r="C74" s="65">
        <v>35</v>
      </c>
      <c r="D74" s="8" t="s">
        <v>33</v>
      </c>
      <c r="E74" s="8" t="s">
        <v>2835</v>
      </c>
    </row>
    <row r="75" spans="1:5" ht="15.75" x14ac:dyDescent="0.25">
      <c r="A75" s="67" t="s">
        <v>3650</v>
      </c>
      <c r="B75" s="16" t="s">
        <v>3637</v>
      </c>
      <c r="C75" s="65">
        <v>21</v>
      </c>
      <c r="D75" s="8" t="s">
        <v>33</v>
      </c>
      <c r="E75" s="8" t="s">
        <v>2835</v>
      </c>
    </row>
    <row r="76" spans="1:5" ht="15.75" x14ac:dyDescent="0.25">
      <c r="A76" s="67" t="s">
        <v>3650</v>
      </c>
      <c r="B76" s="16" t="s">
        <v>3639</v>
      </c>
      <c r="C76" s="65">
        <v>5</v>
      </c>
      <c r="D76" s="8" t="s">
        <v>33</v>
      </c>
      <c r="E76" s="8" t="s">
        <v>54</v>
      </c>
    </row>
    <row r="77" spans="1:5" ht="15.75" x14ac:dyDescent="0.25">
      <c r="A77" s="67" t="s">
        <v>3650</v>
      </c>
      <c r="B77" s="16" t="s">
        <v>3641</v>
      </c>
      <c r="C77" s="65">
        <v>-25</v>
      </c>
      <c r="D77" s="8" t="s">
        <v>33</v>
      </c>
      <c r="E77" s="8" t="s">
        <v>54</v>
      </c>
    </row>
    <row r="78" spans="1:5" ht="15.75" x14ac:dyDescent="0.25">
      <c r="A78" s="67" t="s">
        <v>3650</v>
      </c>
      <c r="B78" s="16" t="s">
        <v>3643</v>
      </c>
      <c r="C78" s="65">
        <v>0</v>
      </c>
      <c r="D78" s="8" t="s">
        <v>33</v>
      </c>
      <c r="E78" s="8" t="s">
        <v>54</v>
      </c>
    </row>
    <row r="79" spans="1:5" ht="15.75" x14ac:dyDescent="0.25">
      <c r="A79" s="67" t="s">
        <v>3650</v>
      </c>
      <c r="B79" s="16" t="s">
        <v>3645</v>
      </c>
      <c r="C79" s="65">
        <v>-25</v>
      </c>
      <c r="D79" s="8" t="s">
        <v>33</v>
      </c>
      <c r="E79" s="67" t="s">
        <v>54</v>
      </c>
    </row>
    <row r="80" spans="1:5" ht="15.75" x14ac:dyDescent="0.25">
      <c r="A80" s="67" t="s">
        <v>3650</v>
      </c>
      <c r="B80" s="16" t="s">
        <v>3158</v>
      </c>
      <c r="C80" s="95" t="s">
        <v>133</v>
      </c>
      <c r="D80" s="8" t="s">
        <v>33</v>
      </c>
      <c r="E80" s="94" t="s">
        <v>133</v>
      </c>
    </row>
    <row r="81" spans="1:5" ht="15.75" x14ac:dyDescent="0.25">
      <c r="A81" s="67" t="s">
        <v>3650</v>
      </c>
      <c r="B81" s="16" t="s">
        <v>3159</v>
      </c>
      <c r="C81" s="65">
        <v>50</v>
      </c>
      <c r="D81" s="8" t="s">
        <v>33</v>
      </c>
      <c r="E81" s="68" t="s">
        <v>56</v>
      </c>
    </row>
    <row r="82" spans="1:5" ht="15.75" x14ac:dyDescent="0.25">
      <c r="A82" s="54" t="s">
        <v>3675</v>
      </c>
      <c r="B82" s="62" t="s">
        <v>3161</v>
      </c>
      <c r="C82" s="65">
        <v>380</v>
      </c>
      <c r="D82" s="54" t="s">
        <v>33</v>
      </c>
      <c r="E82" s="96" t="s">
        <v>133</v>
      </c>
    </row>
    <row r="83" spans="1:5" ht="15.75" x14ac:dyDescent="0.25">
      <c r="A83" s="54" t="s">
        <v>3675</v>
      </c>
      <c r="B83" s="62" t="s">
        <v>3162</v>
      </c>
      <c r="C83" s="65">
        <v>488</v>
      </c>
      <c r="D83" s="54" t="s">
        <v>33</v>
      </c>
      <c r="E83" s="96" t="s">
        <v>133</v>
      </c>
    </row>
    <row r="84" spans="1:5" ht="15.75" x14ac:dyDescent="0.25">
      <c r="A84" s="54" t="s">
        <v>3675</v>
      </c>
      <c r="B84" s="62" t="s">
        <v>3678</v>
      </c>
      <c r="C84" s="65">
        <v>4.2500000000000003E-2</v>
      </c>
      <c r="D84" s="54" t="s">
        <v>33</v>
      </c>
      <c r="E84" s="96" t="s">
        <v>133</v>
      </c>
    </row>
    <row r="85" spans="1:5" ht="15.75" x14ac:dyDescent="0.25">
      <c r="A85" s="54" t="s">
        <v>3675</v>
      </c>
      <c r="B85" s="62" t="s">
        <v>3164</v>
      </c>
      <c r="C85" s="65">
        <v>5.4600000000000003E-2</v>
      </c>
      <c r="D85" s="54" t="s">
        <v>33</v>
      </c>
      <c r="E85" s="96" t="s">
        <v>133</v>
      </c>
    </row>
    <row r="86" spans="1:5" ht="15.75" x14ac:dyDescent="0.25">
      <c r="A86" s="54" t="s">
        <v>3675</v>
      </c>
      <c r="B86" s="63" t="s">
        <v>3165</v>
      </c>
      <c r="C86" s="65">
        <v>21</v>
      </c>
      <c r="D86" s="54" t="s">
        <v>33</v>
      </c>
      <c r="E86" s="96" t="s">
        <v>133</v>
      </c>
    </row>
    <row r="87" spans="1:5" ht="15.75" x14ac:dyDescent="0.25">
      <c r="A87" s="54" t="s">
        <v>3675</v>
      </c>
      <c r="B87" s="63" t="s">
        <v>3166</v>
      </c>
      <c r="C87" s="65">
        <v>97.1</v>
      </c>
      <c r="D87" s="54" t="s">
        <v>33</v>
      </c>
      <c r="E87" s="69" t="s">
        <v>56</v>
      </c>
    </row>
    <row r="88" spans="1:5" ht="16.5" thickBot="1" x14ac:dyDescent="0.3">
      <c r="A88" s="89" t="s">
        <v>3992</v>
      </c>
      <c r="B88" s="17" t="s">
        <v>3161</v>
      </c>
      <c r="C88" s="65">
        <v>0</v>
      </c>
      <c r="D88" s="54" t="s">
        <v>33</v>
      </c>
      <c r="E88" s="97" t="s">
        <v>133</v>
      </c>
    </row>
    <row r="89" spans="1:5" ht="17.25" thickTop="1" thickBot="1" x14ac:dyDescent="0.3">
      <c r="A89" s="89" t="s">
        <v>3992</v>
      </c>
      <c r="B89" s="17" t="s">
        <v>3162</v>
      </c>
      <c r="C89" s="65">
        <v>0</v>
      </c>
      <c r="D89" s="54" t="s">
        <v>33</v>
      </c>
      <c r="E89" s="97" t="s">
        <v>133</v>
      </c>
    </row>
    <row r="90" spans="1:5" ht="17.25" thickTop="1" thickBot="1" x14ac:dyDescent="0.3">
      <c r="A90" s="89" t="s">
        <v>3992</v>
      </c>
      <c r="B90" s="17" t="s">
        <v>3678</v>
      </c>
      <c r="C90" s="65">
        <v>0</v>
      </c>
      <c r="D90" s="54" t="s">
        <v>33</v>
      </c>
      <c r="E90" s="97" t="s">
        <v>133</v>
      </c>
    </row>
    <row r="91" spans="1:5" ht="17.25" thickTop="1" thickBot="1" x14ac:dyDescent="0.3">
      <c r="A91" s="89" t="s">
        <v>3992</v>
      </c>
      <c r="B91" s="17" t="s">
        <v>3164</v>
      </c>
      <c r="C91" s="65">
        <v>0</v>
      </c>
      <c r="D91" s="54" t="s">
        <v>33</v>
      </c>
      <c r="E91" s="97" t="s">
        <v>133</v>
      </c>
    </row>
    <row r="92" spans="1:5" ht="17.25" thickTop="1" thickBot="1" x14ac:dyDescent="0.3">
      <c r="A92" s="89" t="s">
        <v>3992</v>
      </c>
      <c r="B92" s="16" t="s">
        <v>3165</v>
      </c>
      <c r="C92" s="65">
        <v>8</v>
      </c>
      <c r="D92" s="54" t="s">
        <v>33</v>
      </c>
      <c r="E92" s="97" t="s">
        <v>133</v>
      </c>
    </row>
    <row r="93" spans="1:5" ht="17.25" thickTop="1" thickBot="1" x14ac:dyDescent="0.3">
      <c r="A93" s="89" t="s">
        <v>3992</v>
      </c>
      <c r="B93" s="63" t="s">
        <v>3166</v>
      </c>
      <c r="C93" s="65">
        <f>C90+C91</f>
        <v>0</v>
      </c>
      <c r="D93" s="54" t="s">
        <v>33</v>
      </c>
      <c r="E93" s="70" t="s">
        <v>56</v>
      </c>
    </row>
    <row r="94" spans="1:5" ht="17.25" thickTop="1" thickBot="1" x14ac:dyDescent="0.3">
      <c r="A94" s="89" t="s">
        <v>3696</v>
      </c>
      <c r="B94" s="16" t="s">
        <v>3161</v>
      </c>
      <c r="C94" s="65">
        <v>176</v>
      </c>
      <c r="D94" s="54" t="s">
        <v>33</v>
      </c>
      <c r="E94" s="97" t="s">
        <v>133</v>
      </c>
    </row>
    <row r="95" spans="1:5" ht="17.25" thickTop="1" thickBot="1" x14ac:dyDescent="0.3">
      <c r="A95" s="89" t="s">
        <v>3696</v>
      </c>
      <c r="B95" s="16" t="s">
        <v>3162</v>
      </c>
      <c r="C95" s="65">
        <v>177</v>
      </c>
      <c r="D95" s="54" t="s">
        <v>33</v>
      </c>
      <c r="E95" s="97" t="s">
        <v>133</v>
      </c>
    </row>
    <row r="96" spans="1:5" ht="17.25" thickTop="1" thickBot="1" x14ac:dyDescent="0.3">
      <c r="A96" s="89" t="s">
        <v>3696</v>
      </c>
      <c r="B96" s="16" t="s">
        <v>3678</v>
      </c>
      <c r="C96" s="65">
        <v>2.5000000000000001E-2</v>
      </c>
      <c r="D96" s="58" t="s">
        <v>33</v>
      </c>
      <c r="E96" s="97" t="s">
        <v>133</v>
      </c>
    </row>
    <row r="97" spans="1:5" ht="17.25" thickTop="1" thickBot="1" x14ac:dyDescent="0.3">
      <c r="A97" s="89" t="s">
        <v>3696</v>
      </c>
      <c r="B97" s="16" t="s">
        <v>3164</v>
      </c>
      <c r="C97" s="65">
        <v>2.52E-2</v>
      </c>
      <c r="D97" s="58" t="s">
        <v>33</v>
      </c>
      <c r="E97" s="97" t="s">
        <v>133</v>
      </c>
    </row>
    <row r="98" spans="1:5" ht="17.25" thickTop="1" thickBot="1" x14ac:dyDescent="0.3">
      <c r="A98" s="89" t="s">
        <v>3696</v>
      </c>
      <c r="B98" s="16" t="s">
        <v>3165</v>
      </c>
      <c r="C98" s="65">
        <v>8</v>
      </c>
      <c r="D98" s="58" t="s">
        <v>33</v>
      </c>
      <c r="E98" s="97" t="s">
        <v>133</v>
      </c>
    </row>
    <row r="99" spans="1:5" ht="17.25" thickTop="1" thickBot="1" x14ac:dyDescent="0.3">
      <c r="A99" s="89" t="s">
        <v>3696</v>
      </c>
      <c r="B99" s="63" t="s">
        <v>3166</v>
      </c>
      <c r="C99" s="65">
        <f>(C96+C97)*100</f>
        <v>5.0200000000000005</v>
      </c>
      <c r="D99" s="58" t="s">
        <v>33</v>
      </c>
      <c r="E99" s="70" t="s">
        <v>56</v>
      </c>
    </row>
    <row r="100" spans="1:5" ht="16.5" thickTop="1" x14ac:dyDescent="0.25">
      <c r="A100" s="71" t="s">
        <v>3698</v>
      </c>
      <c r="B100" s="18" t="s">
        <v>3167</v>
      </c>
      <c r="C100" s="65">
        <v>29.97</v>
      </c>
      <c r="D100" s="58" t="s">
        <v>33</v>
      </c>
      <c r="E100" s="71" t="s">
        <v>2470</v>
      </c>
    </row>
    <row r="101" spans="1:5" ht="15.75" x14ac:dyDescent="0.25">
      <c r="A101" s="71" t="s">
        <v>3698</v>
      </c>
      <c r="B101" s="18" t="s">
        <v>3168</v>
      </c>
      <c r="C101" s="65">
        <v>50.04</v>
      </c>
      <c r="D101" s="58" t="s">
        <v>33</v>
      </c>
      <c r="E101" s="71" t="s">
        <v>2470</v>
      </c>
    </row>
    <row r="102" spans="1:5" ht="15.75" x14ac:dyDescent="0.25">
      <c r="A102" s="71" t="s">
        <v>3698</v>
      </c>
      <c r="B102" s="18" t="s">
        <v>3169</v>
      </c>
      <c r="C102" s="65">
        <v>4.0599999999999996</v>
      </c>
      <c r="D102" s="58" t="s">
        <v>33</v>
      </c>
      <c r="E102" s="9" t="s">
        <v>2470</v>
      </c>
    </row>
    <row r="103" spans="1:5" ht="15.75" x14ac:dyDescent="0.25">
      <c r="A103" s="71" t="s">
        <v>3698</v>
      </c>
      <c r="B103" s="18" t="s">
        <v>3170</v>
      </c>
      <c r="C103" s="65">
        <v>3.05</v>
      </c>
      <c r="D103" s="58" t="s">
        <v>33</v>
      </c>
      <c r="E103" s="9" t="s">
        <v>2470</v>
      </c>
    </row>
    <row r="104" spans="1:5" ht="15.75" x14ac:dyDescent="0.25">
      <c r="A104" s="71" t="s">
        <v>3698</v>
      </c>
      <c r="B104" s="76" t="s">
        <v>3705</v>
      </c>
      <c r="C104" s="65">
        <v>390.97</v>
      </c>
      <c r="D104" s="9" t="s">
        <v>33</v>
      </c>
      <c r="E104" s="9" t="s">
        <v>3707</v>
      </c>
    </row>
    <row r="105" spans="1:5" ht="15.75" x14ac:dyDescent="0.25">
      <c r="A105" s="71" t="s">
        <v>3698</v>
      </c>
      <c r="B105" s="18" t="s">
        <v>3709</v>
      </c>
      <c r="C105" s="65">
        <v>335.48</v>
      </c>
      <c r="D105" s="9" t="s">
        <v>33</v>
      </c>
      <c r="E105" s="9" t="s">
        <v>3707</v>
      </c>
    </row>
    <row r="106" spans="1:5" ht="15.75" x14ac:dyDescent="0.25">
      <c r="A106" s="71" t="s">
        <v>3712</v>
      </c>
      <c r="B106" s="76" t="s">
        <v>3705</v>
      </c>
      <c r="C106" s="65">
        <v>10.3</v>
      </c>
      <c r="D106" s="9" t="s">
        <v>33</v>
      </c>
      <c r="E106" s="9" t="s">
        <v>3713</v>
      </c>
    </row>
    <row r="107" spans="1:5" ht="15.75" x14ac:dyDescent="0.25">
      <c r="A107" s="71" t="s">
        <v>3698</v>
      </c>
      <c r="B107" s="18" t="s">
        <v>3714</v>
      </c>
      <c r="C107" s="65">
        <v>141518.68</v>
      </c>
      <c r="D107" s="9" t="s">
        <v>33</v>
      </c>
      <c r="E107" s="9" t="s">
        <v>2842</v>
      </c>
    </row>
    <row r="108" spans="1:5" ht="15.75" x14ac:dyDescent="0.25">
      <c r="A108" s="71" t="s">
        <v>3698</v>
      </c>
      <c r="B108" s="18" t="s">
        <v>3716</v>
      </c>
      <c r="C108" s="65">
        <v>33548.25</v>
      </c>
      <c r="D108" s="9" t="s">
        <v>33</v>
      </c>
      <c r="E108" s="9" t="s">
        <v>2842</v>
      </c>
    </row>
    <row r="109" spans="1:5" ht="15.75" x14ac:dyDescent="0.25">
      <c r="A109" s="71" t="s">
        <v>3698</v>
      </c>
      <c r="B109" s="18" t="s">
        <v>3718</v>
      </c>
      <c r="C109" s="65">
        <v>2347.5500000000002</v>
      </c>
      <c r="D109" s="9" t="s">
        <v>33</v>
      </c>
      <c r="E109" s="9" t="s">
        <v>2842</v>
      </c>
    </row>
    <row r="110" spans="1:5" ht="15.75" x14ac:dyDescent="0.25">
      <c r="A110" s="71" t="s">
        <v>3698</v>
      </c>
      <c r="B110" s="18" t="s">
        <v>3720</v>
      </c>
      <c r="C110" s="65">
        <v>9.91</v>
      </c>
      <c r="D110" s="9" t="s">
        <v>33</v>
      </c>
      <c r="E110" s="9" t="s">
        <v>2470</v>
      </c>
    </row>
    <row r="111" spans="1:5" ht="15.75" x14ac:dyDescent="0.25">
      <c r="A111" s="71" t="s">
        <v>3698</v>
      </c>
      <c r="B111" s="18" t="s">
        <v>3722</v>
      </c>
      <c r="C111" s="65">
        <v>24.99</v>
      </c>
      <c r="D111" s="9" t="s">
        <v>33</v>
      </c>
      <c r="E111" s="9" t="s">
        <v>2470</v>
      </c>
    </row>
    <row r="112" spans="1:5" ht="15.75" x14ac:dyDescent="0.25">
      <c r="A112" s="71" t="s">
        <v>3698</v>
      </c>
      <c r="B112" s="18" t="s">
        <v>3178</v>
      </c>
      <c r="C112" s="65">
        <v>1638.71</v>
      </c>
      <c r="D112" s="9" t="s">
        <v>33</v>
      </c>
      <c r="E112" s="9" t="s">
        <v>3725</v>
      </c>
    </row>
    <row r="113" spans="1:5" ht="15.75" x14ac:dyDescent="0.25">
      <c r="A113" s="71" t="s">
        <v>3698</v>
      </c>
      <c r="B113" s="18" t="s">
        <v>3179</v>
      </c>
      <c r="C113" s="65">
        <v>3277.41</v>
      </c>
      <c r="D113" s="9" t="s">
        <v>33</v>
      </c>
      <c r="E113" s="9" t="s">
        <v>3725</v>
      </c>
    </row>
    <row r="114" spans="1:5" ht="15.75" x14ac:dyDescent="0.25">
      <c r="A114" s="71" t="s">
        <v>3698</v>
      </c>
      <c r="B114" s="18" t="s">
        <v>3180</v>
      </c>
      <c r="C114" s="65">
        <v>3113.54</v>
      </c>
      <c r="D114" s="9" t="s">
        <v>33</v>
      </c>
      <c r="E114" s="9" t="s">
        <v>3725</v>
      </c>
    </row>
    <row r="115" spans="1:5" ht="15.75" x14ac:dyDescent="0.25">
      <c r="A115" s="71" t="s">
        <v>3698</v>
      </c>
      <c r="B115" s="18" t="s">
        <v>3181</v>
      </c>
      <c r="C115" s="65">
        <v>3769.02</v>
      </c>
      <c r="D115" s="9" t="s">
        <v>33</v>
      </c>
      <c r="E115" s="9" t="s">
        <v>3725</v>
      </c>
    </row>
    <row r="116" spans="1:5" ht="15.75" x14ac:dyDescent="0.25">
      <c r="A116" s="71" t="s">
        <v>3698</v>
      </c>
      <c r="B116" s="18" t="s">
        <v>3729</v>
      </c>
      <c r="C116" s="65">
        <v>701.04</v>
      </c>
      <c r="D116" s="9" t="s">
        <v>33</v>
      </c>
      <c r="E116" s="9" t="s">
        <v>2470</v>
      </c>
    </row>
    <row r="117" spans="1:5" ht="15.75" x14ac:dyDescent="0.25">
      <c r="A117" s="71" t="s">
        <v>3698</v>
      </c>
      <c r="B117" s="18" t="s">
        <v>3731</v>
      </c>
      <c r="C117" s="65">
        <v>624.84</v>
      </c>
      <c r="D117" s="9" t="s">
        <v>33</v>
      </c>
      <c r="E117" s="9" t="s">
        <v>2470</v>
      </c>
    </row>
    <row r="118" spans="1:5" ht="15.75" x14ac:dyDescent="0.25">
      <c r="A118" s="71" t="s">
        <v>3698</v>
      </c>
      <c r="B118" s="18" t="s">
        <v>3733</v>
      </c>
      <c r="C118" s="65">
        <v>490.22</v>
      </c>
      <c r="D118" s="9" t="s">
        <v>33</v>
      </c>
      <c r="E118" s="9" t="s">
        <v>2470</v>
      </c>
    </row>
    <row r="119" spans="1:5" ht="15.75" x14ac:dyDescent="0.25">
      <c r="A119" s="71" t="s">
        <v>3698</v>
      </c>
      <c r="B119" s="18" t="s">
        <v>3735</v>
      </c>
      <c r="C119" s="65">
        <v>690.88</v>
      </c>
      <c r="D119" s="9" t="s">
        <v>33</v>
      </c>
      <c r="E119" s="9" t="s">
        <v>2470</v>
      </c>
    </row>
    <row r="120" spans="1:5" ht="15.75" x14ac:dyDescent="0.25">
      <c r="A120" s="71" t="s">
        <v>3698</v>
      </c>
      <c r="B120" s="18" t="s">
        <v>3186</v>
      </c>
      <c r="C120" s="65">
        <v>10.01</v>
      </c>
      <c r="D120" s="9" t="s">
        <v>33</v>
      </c>
      <c r="E120" s="9" t="s">
        <v>2470</v>
      </c>
    </row>
    <row r="121" spans="1:5" ht="15.75" x14ac:dyDescent="0.25">
      <c r="A121" s="71" t="s">
        <v>3698</v>
      </c>
      <c r="B121" s="18" t="s">
        <v>3187</v>
      </c>
      <c r="C121" s="65">
        <v>18215861.969999999</v>
      </c>
      <c r="D121" s="9" t="s">
        <v>33</v>
      </c>
      <c r="E121" s="9" t="s">
        <v>2846</v>
      </c>
    </row>
    <row r="122" spans="1:5" ht="15.75" x14ac:dyDescent="0.25">
      <c r="A122" s="71" t="s">
        <v>3698</v>
      </c>
      <c r="B122" s="18" t="s">
        <v>3993</v>
      </c>
      <c r="C122" s="65">
        <v>0.9</v>
      </c>
      <c r="D122" s="9" t="s">
        <v>33</v>
      </c>
      <c r="E122" s="98" t="s">
        <v>133</v>
      </c>
    </row>
    <row r="123" spans="1:5" ht="15.75" x14ac:dyDescent="0.25">
      <c r="A123" s="71" t="s">
        <v>3698</v>
      </c>
      <c r="B123" s="18" t="s">
        <v>3994</v>
      </c>
      <c r="C123" s="65">
        <v>0.85</v>
      </c>
      <c r="D123" s="9" t="s">
        <v>33</v>
      </c>
      <c r="E123" s="98" t="s">
        <v>133</v>
      </c>
    </row>
    <row r="124" spans="1:5" ht="15.75" x14ac:dyDescent="0.25">
      <c r="A124" s="71" t="s">
        <v>3698</v>
      </c>
      <c r="B124" s="18" t="s">
        <v>3995</v>
      </c>
      <c r="C124" s="65">
        <v>0.9</v>
      </c>
      <c r="D124" s="9" t="s">
        <v>33</v>
      </c>
      <c r="E124" s="98" t="s">
        <v>133</v>
      </c>
    </row>
    <row r="125" spans="1:5" ht="15.75" x14ac:dyDescent="0.25">
      <c r="A125" s="71" t="s">
        <v>3698</v>
      </c>
      <c r="B125" s="18" t="s">
        <v>3996</v>
      </c>
      <c r="C125" s="65">
        <v>0.9</v>
      </c>
      <c r="D125" s="9" t="s">
        <v>33</v>
      </c>
      <c r="E125" s="98" t="s">
        <v>133</v>
      </c>
    </row>
    <row r="126" spans="1:5" ht="15.75" x14ac:dyDescent="0.25">
      <c r="A126" s="71" t="s">
        <v>3698</v>
      </c>
      <c r="B126" s="18" t="s">
        <v>3997</v>
      </c>
      <c r="C126" s="65">
        <v>0.9</v>
      </c>
      <c r="D126" s="9" t="s">
        <v>33</v>
      </c>
      <c r="E126" s="98" t="s">
        <v>133</v>
      </c>
    </row>
    <row r="127" spans="1:5" ht="15.75" x14ac:dyDescent="0.25">
      <c r="A127" s="71" t="s">
        <v>3698</v>
      </c>
      <c r="B127" s="18" t="s">
        <v>3998</v>
      </c>
      <c r="C127" s="65">
        <v>0.75</v>
      </c>
      <c r="D127" s="9" t="s">
        <v>33</v>
      </c>
      <c r="E127" s="98" t="s">
        <v>133</v>
      </c>
    </row>
    <row r="128" spans="1:5" ht="15.75" x14ac:dyDescent="0.25">
      <c r="A128" s="71" t="s">
        <v>3698</v>
      </c>
      <c r="B128" s="18" t="s">
        <v>3999</v>
      </c>
      <c r="C128" s="65">
        <v>0.9</v>
      </c>
      <c r="D128" s="9" t="s">
        <v>33</v>
      </c>
      <c r="E128" s="98" t="s">
        <v>133</v>
      </c>
    </row>
    <row r="129" spans="1:5" ht="15.75" x14ac:dyDescent="0.25">
      <c r="A129" s="71" t="s">
        <v>3698</v>
      </c>
      <c r="B129" s="18" t="s">
        <v>3753</v>
      </c>
      <c r="C129" s="95" t="s">
        <v>133</v>
      </c>
      <c r="D129" s="9" t="s">
        <v>33</v>
      </c>
      <c r="E129" s="9" t="s">
        <v>2848</v>
      </c>
    </row>
    <row r="130" spans="1:5" ht="15.75" x14ac:dyDescent="0.25">
      <c r="A130" s="71" t="s">
        <v>3698</v>
      </c>
      <c r="B130" s="18" t="s">
        <v>3196</v>
      </c>
      <c r="C130" s="65">
        <v>1</v>
      </c>
      <c r="D130" s="9" t="s">
        <v>33</v>
      </c>
      <c r="E130" s="98" t="s">
        <v>133</v>
      </c>
    </row>
    <row r="131" spans="1:5" ht="15.75" x14ac:dyDescent="0.25">
      <c r="A131" s="71" t="s">
        <v>3698</v>
      </c>
      <c r="B131" s="18" t="s">
        <v>3757</v>
      </c>
      <c r="C131" s="95" t="s">
        <v>133</v>
      </c>
      <c r="D131" s="9" t="s">
        <v>33</v>
      </c>
      <c r="E131" s="9" t="s">
        <v>2470</v>
      </c>
    </row>
    <row r="132" spans="1:5" ht="15.75" x14ac:dyDescent="0.25">
      <c r="A132" s="71" t="s">
        <v>3698</v>
      </c>
      <c r="B132" s="18" t="s">
        <v>3759</v>
      </c>
      <c r="C132" s="95" t="s">
        <v>133</v>
      </c>
      <c r="D132" s="9" t="s">
        <v>33</v>
      </c>
      <c r="E132" s="9" t="s">
        <v>2470</v>
      </c>
    </row>
    <row r="133" spans="1:5" ht="15.75" x14ac:dyDescent="0.25">
      <c r="A133" s="71" t="s">
        <v>3698</v>
      </c>
      <c r="B133" s="18" t="s">
        <v>3761</v>
      </c>
      <c r="C133" s="95" t="s">
        <v>133</v>
      </c>
      <c r="D133" s="9" t="s">
        <v>33</v>
      </c>
      <c r="E133" s="9" t="s">
        <v>2470</v>
      </c>
    </row>
    <row r="134" spans="1:5" ht="15.75" x14ac:dyDescent="0.25">
      <c r="A134" s="71" t="s">
        <v>3698</v>
      </c>
      <c r="B134" s="18" t="s">
        <v>3200</v>
      </c>
      <c r="C134" s="65">
        <v>858.52</v>
      </c>
      <c r="D134" s="9" t="s">
        <v>33</v>
      </c>
      <c r="E134" s="9" t="s">
        <v>2470</v>
      </c>
    </row>
    <row r="135" spans="1:5" ht="15.75" x14ac:dyDescent="0.25">
      <c r="A135" s="71" t="s">
        <v>3698</v>
      </c>
      <c r="B135" s="18" t="s">
        <v>3201</v>
      </c>
      <c r="C135" s="65">
        <v>0.43</v>
      </c>
      <c r="D135" s="9" t="s">
        <v>33</v>
      </c>
      <c r="E135" s="98" t="s">
        <v>133</v>
      </c>
    </row>
    <row r="136" spans="1:5" ht="15.75" x14ac:dyDescent="0.25">
      <c r="A136" s="71" t="s">
        <v>3698</v>
      </c>
      <c r="B136" s="18" t="s">
        <v>3766</v>
      </c>
      <c r="C136" s="65">
        <v>60.05</v>
      </c>
      <c r="D136" s="9" t="s">
        <v>33</v>
      </c>
      <c r="E136" s="9" t="s">
        <v>2848</v>
      </c>
    </row>
    <row r="137" spans="1:5" ht="15.75" x14ac:dyDescent="0.25">
      <c r="A137" s="71" t="s">
        <v>3698</v>
      </c>
      <c r="B137" s="18" t="s">
        <v>3768</v>
      </c>
      <c r="C137" s="65">
        <v>52.04</v>
      </c>
      <c r="D137" s="9" t="s">
        <v>33</v>
      </c>
      <c r="E137" s="9" t="s">
        <v>2848</v>
      </c>
    </row>
    <row r="138" spans="1:5" x14ac:dyDescent="0.25">
      <c r="A138" s="71" t="s">
        <v>3698</v>
      </c>
      <c r="B138" t="s">
        <v>3770</v>
      </c>
      <c r="C138" s="95" t="s">
        <v>133</v>
      </c>
      <c r="D138" s="9" t="s">
        <v>33</v>
      </c>
      <c r="E138" s="9" t="s">
        <v>2848</v>
      </c>
    </row>
    <row r="139" spans="1:5" x14ac:dyDescent="0.25">
      <c r="A139" s="71" t="s">
        <v>3698</v>
      </c>
      <c r="B139" t="s">
        <v>3773</v>
      </c>
      <c r="C139" s="95" t="s">
        <v>133</v>
      </c>
      <c r="D139" s="9" t="s">
        <v>33</v>
      </c>
      <c r="E139" s="9" t="s">
        <v>2848</v>
      </c>
    </row>
    <row r="140" spans="1:5" x14ac:dyDescent="0.25">
      <c r="A140" s="71" t="s">
        <v>3698</v>
      </c>
      <c r="B140" t="s">
        <v>3775</v>
      </c>
      <c r="C140" s="95" t="s">
        <v>133</v>
      </c>
      <c r="D140" s="9" t="s">
        <v>33</v>
      </c>
      <c r="E140" s="9" t="s">
        <v>2848</v>
      </c>
    </row>
    <row r="141" spans="1:5" x14ac:dyDescent="0.25">
      <c r="A141" s="71" t="s">
        <v>3698</v>
      </c>
      <c r="B141" t="s">
        <v>3777</v>
      </c>
      <c r="C141" s="95" t="s">
        <v>133</v>
      </c>
      <c r="D141" s="9" t="s">
        <v>33</v>
      </c>
      <c r="E141" s="9" t="s">
        <v>2848</v>
      </c>
    </row>
    <row r="142" spans="1:5" x14ac:dyDescent="0.25">
      <c r="A142" s="71" t="s">
        <v>3698</v>
      </c>
      <c r="B142" t="s">
        <v>3208</v>
      </c>
      <c r="C142" s="95" t="s">
        <v>133</v>
      </c>
      <c r="D142" s="9" t="s">
        <v>33</v>
      </c>
      <c r="E142" s="9" t="s">
        <v>2848</v>
      </c>
    </row>
    <row r="143" spans="1:5" x14ac:dyDescent="0.25">
      <c r="A143" s="71" t="s">
        <v>3698</v>
      </c>
      <c r="B143" t="s">
        <v>3209</v>
      </c>
      <c r="C143" s="95" t="s">
        <v>133</v>
      </c>
      <c r="D143" s="9" t="s">
        <v>33</v>
      </c>
      <c r="E143" s="9" t="s">
        <v>2848</v>
      </c>
    </row>
    <row r="144" spans="1:5" x14ac:dyDescent="0.25">
      <c r="A144" s="71" t="s">
        <v>3698</v>
      </c>
      <c r="B144" t="s">
        <v>3781</v>
      </c>
      <c r="C144" s="95" t="s">
        <v>133</v>
      </c>
      <c r="D144" s="9" t="s">
        <v>33</v>
      </c>
      <c r="E144" s="9" t="s">
        <v>2848</v>
      </c>
    </row>
    <row r="145" spans="1:5" x14ac:dyDescent="0.25">
      <c r="A145" s="71" t="s">
        <v>3698</v>
      </c>
      <c r="B145" t="s">
        <v>3784</v>
      </c>
      <c r="C145" s="95" t="s">
        <v>133</v>
      </c>
      <c r="D145" s="9" t="s">
        <v>33</v>
      </c>
      <c r="E145" s="9" t="s">
        <v>2848</v>
      </c>
    </row>
    <row r="146" spans="1:5" x14ac:dyDescent="0.25">
      <c r="A146" s="71" t="s">
        <v>3698</v>
      </c>
      <c r="B146" t="s">
        <v>3212</v>
      </c>
      <c r="C146" s="95" t="s">
        <v>133</v>
      </c>
      <c r="D146" s="9" t="s">
        <v>33</v>
      </c>
      <c r="E146" s="9" t="s">
        <v>2848</v>
      </c>
    </row>
    <row r="147" spans="1:5" x14ac:dyDescent="0.25">
      <c r="A147" s="71" t="s">
        <v>3698</v>
      </c>
      <c r="B147" t="s">
        <v>3787</v>
      </c>
      <c r="C147" s="95" t="s">
        <v>133</v>
      </c>
      <c r="D147" s="9" t="s">
        <v>33</v>
      </c>
      <c r="E147" s="9" t="s">
        <v>2848</v>
      </c>
    </row>
    <row r="148" spans="1:5" x14ac:dyDescent="0.25">
      <c r="A148" s="71" t="s">
        <v>3698</v>
      </c>
      <c r="B148" t="s">
        <v>3214</v>
      </c>
      <c r="C148" s="95" t="s">
        <v>133</v>
      </c>
      <c r="D148" s="9" t="s">
        <v>33</v>
      </c>
      <c r="E148" s="9" t="s">
        <v>3790</v>
      </c>
    </row>
    <row r="149" spans="1:5" x14ac:dyDescent="0.25">
      <c r="A149" s="71" t="s">
        <v>3698</v>
      </c>
      <c r="B149" t="s">
        <v>3215</v>
      </c>
      <c r="C149" s="95" t="s">
        <v>133</v>
      </c>
      <c r="D149" s="9" t="s">
        <v>33</v>
      </c>
      <c r="E149" s="9" t="s">
        <v>3790</v>
      </c>
    </row>
    <row r="150" spans="1:5" x14ac:dyDescent="0.25">
      <c r="A150" s="71" t="s">
        <v>3698</v>
      </c>
      <c r="B150" t="s">
        <v>3216</v>
      </c>
      <c r="C150" s="95" t="s">
        <v>133</v>
      </c>
      <c r="D150" s="9" t="s">
        <v>33</v>
      </c>
      <c r="E150" s="9" t="s">
        <v>3790</v>
      </c>
    </row>
    <row r="151" spans="1:5" x14ac:dyDescent="0.25">
      <c r="A151" s="71" t="s">
        <v>3698</v>
      </c>
      <c r="B151" t="s">
        <v>3217</v>
      </c>
      <c r="C151" s="95" t="s">
        <v>133</v>
      </c>
      <c r="D151" s="9" t="s">
        <v>33</v>
      </c>
      <c r="E151" s="9" t="s">
        <v>2848</v>
      </c>
    </row>
    <row r="152" spans="1:5" x14ac:dyDescent="0.25">
      <c r="A152" s="71" t="s">
        <v>3698</v>
      </c>
      <c r="B152" t="s">
        <v>3218</v>
      </c>
      <c r="C152" s="95" t="s">
        <v>133</v>
      </c>
      <c r="D152" s="9" t="s">
        <v>33</v>
      </c>
      <c r="E152" s="9" t="s">
        <v>2848</v>
      </c>
    </row>
    <row r="153" spans="1:5" x14ac:dyDescent="0.25">
      <c r="A153" s="71" t="s">
        <v>3698</v>
      </c>
      <c r="B153" t="s">
        <v>3796</v>
      </c>
      <c r="C153" s="95" t="s">
        <v>133</v>
      </c>
      <c r="D153" s="9" t="s">
        <v>33</v>
      </c>
      <c r="E153" s="9" t="s">
        <v>2470</v>
      </c>
    </row>
    <row r="154" spans="1:5" x14ac:dyDescent="0.25">
      <c r="A154" s="71" t="s">
        <v>3698</v>
      </c>
      <c r="B154" t="s">
        <v>3220</v>
      </c>
      <c r="C154" s="95" t="s">
        <v>133</v>
      </c>
      <c r="D154" s="9" t="s">
        <v>33</v>
      </c>
      <c r="E154" s="9" t="s">
        <v>2848</v>
      </c>
    </row>
    <row r="155" spans="1:5" x14ac:dyDescent="0.25">
      <c r="A155" s="71" t="s">
        <v>3698</v>
      </c>
      <c r="B155" t="s">
        <v>3221</v>
      </c>
      <c r="C155" s="95" t="s">
        <v>133</v>
      </c>
      <c r="D155" s="9" t="s">
        <v>33</v>
      </c>
      <c r="E155" s="9" t="s">
        <v>2848</v>
      </c>
    </row>
    <row r="156" spans="1:5" x14ac:dyDescent="0.25">
      <c r="A156" s="71" t="s">
        <v>3698</v>
      </c>
      <c r="B156" t="s">
        <v>3222</v>
      </c>
      <c r="C156" s="95" t="s">
        <v>133</v>
      </c>
      <c r="D156" s="9" t="s">
        <v>33</v>
      </c>
      <c r="E156" s="9" t="s">
        <v>2848</v>
      </c>
    </row>
    <row r="157" spans="1:5" x14ac:dyDescent="0.25">
      <c r="A157" s="71" t="s">
        <v>3698</v>
      </c>
      <c r="B157" t="s">
        <v>3223</v>
      </c>
      <c r="C157" s="95" t="s">
        <v>133</v>
      </c>
      <c r="D157" s="9" t="s">
        <v>33</v>
      </c>
      <c r="E157" s="9" t="s">
        <v>2848</v>
      </c>
    </row>
    <row r="158" spans="1:5" x14ac:dyDescent="0.25">
      <c r="A158" s="71" t="s">
        <v>3698</v>
      </c>
      <c r="B158" t="s">
        <v>3224</v>
      </c>
      <c r="C158" s="95" t="s">
        <v>133</v>
      </c>
      <c r="D158" s="9" t="s">
        <v>33</v>
      </c>
      <c r="E158" s="9" t="s">
        <v>2848</v>
      </c>
    </row>
    <row r="159" spans="1:5" x14ac:dyDescent="0.25">
      <c r="A159" s="71" t="s">
        <v>3698</v>
      </c>
      <c r="B159" t="s">
        <v>3803</v>
      </c>
      <c r="C159" s="95" t="s">
        <v>133</v>
      </c>
      <c r="D159" s="9" t="s">
        <v>33</v>
      </c>
      <c r="E159" s="9" t="s">
        <v>2852</v>
      </c>
    </row>
    <row r="160" spans="1:5" x14ac:dyDescent="0.25">
      <c r="A160" s="71" t="s">
        <v>3698</v>
      </c>
      <c r="B160" t="s">
        <v>3805</v>
      </c>
      <c r="C160" s="95" t="s">
        <v>133</v>
      </c>
      <c r="D160" s="9" t="s">
        <v>33</v>
      </c>
      <c r="E160" s="9" t="s">
        <v>2852</v>
      </c>
    </row>
    <row r="161" spans="1:5" x14ac:dyDescent="0.25">
      <c r="A161" s="9" t="s">
        <v>4000</v>
      </c>
      <c r="B161" t="s">
        <v>4001</v>
      </c>
      <c r="C161" s="95" t="s">
        <v>133</v>
      </c>
      <c r="D161" s="9" t="s">
        <v>33</v>
      </c>
      <c r="E161" s="9" t="s">
        <v>2848</v>
      </c>
    </row>
    <row r="162" spans="1:5" x14ac:dyDescent="0.25">
      <c r="A162" s="9" t="s">
        <v>4000</v>
      </c>
      <c r="B162" t="s">
        <v>4002</v>
      </c>
      <c r="C162" s="95" t="s">
        <v>133</v>
      </c>
      <c r="D162" s="9" t="s">
        <v>33</v>
      </c>
      <c r="E162" s="9" t="s">
        <v>2848</v>
      </c>
    </row>
    <row r="163" spans="1:5" x14ac:dyDescent="0.25">
      <c r="A163" s="9" t="s">
        <v>4000</v>
      </c>
      <c r="B163" t="s">
        <v>4003</v>
      </c>
      <c r="C163" s="95" t="s">
        <v>133</v>
      </c>
      <c r="D163" s="9" t="s">
        <v>33</v>
      </c>
      <c r="E163" s="9" t="s">
        <v>2852</v>
      </c>
    </row>
    <row r="164" spans="1:5" x14ac:dyDescent="0.25">
      <c r="A164" s="9" t="s">
        <v>4000</v>
      </c>
      <c r="B164" t="s">
        <v>4004</v>
      </c>
      <c r="C164" s="95" t="s">
        <v>133</v>
      </c>
      <c r="D164" s="9" t="s">
        <v>33</v>
      </c>
      <c r="E164" s="9" t="s">
        <v>2852</v>
      </c>
    </row>
    <row r="165" spans="1:5" x14ac:dyDescent="0.25">
      <c r="A165" s="9" t="s">
        <v>4005</v>
      </c>
      <c r="B165" t="s">
        <v>4001</v>
      </c>
      <c r="C165" s="95" t="s">
        <v>133</v>
      </c>
      <c r="D165" s="9" t="s">
        <v>33</v>
      </c>
      <c r="E165" s="9" t="s">
        <v>2848</v>
      </c>
    </row>
    <row r="166" spans="1:5" x14ac:dyDescent="0.25">
      <c r="A166" s="9" t="s">
        <v>4005</v>
      </c>
      <c r="B166" t="s">
        <v>4002</v>
      </c>
      <c r="C166" s="95" t="s">
        <v>133</v>
      </c>
      <c r="D166" s="9" t="s">
        <v>33</v>
      </c>
      <c r="E166" s="9" t="s">
        <v>2848</v>
      </c>
    </row>
    <row r="167" spans="1:5" x14ac:dyDescent="0.25">
      <c r="A167" s="9" t="s">
        <v>4005</v>
      </c>
      <c r="B167" t="s">
        <v>4003</v>
      </c>
      <c r="C167" s="95" t="s">
        <v>133</v>
      </c>
      <c r="D167" s="9" t="s">
        <v>33</v>
      </c>
      <c r="E167" s="9" t="s">
        <v>2852</v>
      </c>
    </row>
    <row r="168" spans="1:5" x14ac:dyDescent="0.25">
      <c r="A168" s="9" t="s">
        <v>4005</v>
      </c>
      <c r="B168" t="s">
        <v>4004</v>
      </c>
      <c r="C168" s="95" t="s">
        <v>133</v>
      </c>
      <c r="D168" s="9" t="s">
        <v>33</v>
      </c>
      <c r="E168" s="9" t="s">
        <v>2852</v>
      </c>
    </row>
    <row r="169" spans="1:5" x14ac:dyDescent="0.25">
      <c r="A169" s="9" t="s">
        <v>4000</v>
      </c>
      <c r="B169" t="s">
        <v>3231</v>
      </c>
      <c r="C169" s="95" t="s">
        <v>133</v>
      </c>
      <c r="D169" s="9" t="s">
        <v>33</v>
      </c>
      <c r="E169" s="9" t="s">
        <v>2848</v>
      </c>
    </row>
    <row r="170" spans="1:5" x14ac:dyDescent="0.25">
      <c r="A170" s="9" t="s">
        <v>4000</v>
      </c>
      <c r="B170" t="s">
        <v>3232</v>
      </c>
      <c r="C170" s="95" t="s">
        <v>133</v>
      </c>
      <c r="D170" s="9" t="s">
        <v>33</v>
      </c>
      <c r="E170" s="9" t="s">
        <v>2848</v>
      </c>
    </row>
    <row r="171" spans="1:5" x14ac:dyDescent="0.25">
      <c r="A171" s="9" t="s">
        <v>4000</v>
      </c>
      <c r="B171" t="s">
        <v>3233</v>
      </c>
      <c r="C171" s="95" t="s">
        <v>133</v>
      </c>
      <c r="D171" s="9" t="s">
        <v>33</v>
      </c>
      <c r="E171" s="9" t="s">
        <v>2852</v>
      </c>
    </row>
    <row r="172" spans="1:5" x14ac:dyDescent="0.25">
      <c r="A172" s="9" t="s">
        <v>4000</v>
      </c>
      <c r="B172" t="s">
        <v>3234</v>
      </c>
      <c r="C172" s="95" t="s">
        <v>133</v>
      </c>
      <c r="D172" s="9" t="s">
        <v>33</v>
      </c>
      <c r="E172" s="9" t="s">
        <v>2852</v>
      </c>
    </row>
    <row r="173" spans="1:5" x14ac:dyDescent="0.25">
      <c r="A173" s="9" t="s">
        <v>4005</v>
      </c>
      <c r="B173" t="s">
        <v>3231</v>
      </c>
      <c r="C173" s="95" t="s">
        <v>133</v>
      </c>
      <c r="D173" s="9" t="s">
        <v>33</v>
      </c>
      <c r="E173" s="9" t="s">
        <v>2848</v>
      </c>
    </row>
    <row r="174" spans="1:5" x14ac:dyDescent="0.25">
      <c r="A174" s="9" t="s">
        <v>4005</v>
      </c>
      <c r="B174" t="s">
        <v>3232</v>
      </c>
      <c r="C174" s="95" t="s">
        <v>133</v>
      </c>
      <c r="D174" s="9" t="s">
        <v>33</v>
      </c>
      <c r="E174" s="9" t="s">
        <v>2848</v>
      </c>
    </row>
    <row r="175" spans="1:5" x14ac:dyDescent="0.25">
      <c r="A175" s="9" t="s">
        <v>4005</v>
      </c>
      <c r="B175" t="s">
        <v>3233</v>
      </c>
      <c r="C175" s="95" t="s">
        <v>133</v>
      </c>
      <c r="D175" s="9" t="s">
        <v>33</v>
      </c>
      <c r="E175" s="9" t="s">
        <v>2852</v>
      </c>
    </row>
    <row r="176" spans="1:5" x14ac:dyDescent="0.25">
      <c r="A176" s="9" t="s">
        <v>4005</v>
      </c>
      <c r="B176" t="s">
        <v>3234</v>
      </c>
      <c r="C176" s="95" t="s">
        <v>133</v>
      </c>
      <c r="D176" s="9" t="s">
        <v>33</v>
      </c>
      <c r="E176" s="9" t="s">
        <v>2852</v>
      </c>
    </row>
    <row r="177" spans="1:5" x14ac:dyDescent="0.25">
      <c r="A177" s="9" t="s">
        <v>4000</v>
      </c>
      <c r="B177" t="s">
        <v>4006</v>
      </c>
      <c r="C177" s="95" t="s">
        <v>133</v>
      </c>
      <c r="D177" s="9" t="s">
        <v>33</v>
      </c>
      <c r="E177" s="98" t="s">
        <v>133</v>
      </c>
    </row>
    <row r="178" spans="1:5" x14ac:dyDescent="0.25">
      <c r="A178" s="9" t="s">
        <v>4000</v>
      </c>
      <c r="B178" t="s">
        <v>4007</v>
      </c>
      <c r="C178" s="95" t="s">
        <v>133</v>
      </c>
      <c r="D178" s="9" t="s">
        <v>33</v>
      </c>
      <c r="E178" s="98" t="s">
        <v>133</v>
      </c>
    </row>
    <row r="179" spans="1:5" x14ac:dyDescent="0.25">
      <c r="A179" s="9" t="s">
        <v>4000</v>
      </c>
      <c r="B179" t="s">
        <v>4008</v>
      </c>
      <c r="C179" s="95" t="s">
        <v>133</v>
      </c>
      <c r="D179" s="9" t="s">
        <v>33</v>
      </c>
      <c r="E179" s="98" t="s">
        <v>133</v>
      </c>
    </row>
    <row r="180" spans="1:5" x14ac:dyDescent="0.25">
      <c r="A180" s="9" t="s">
        <v>4000</v>
      </c>
      <c r="B180" t="s">
        <v>4009</v>
      </c>
      <c r="C180" s="95" t="s">
        <v>133</v>
      </c>
      <c r="D180" s="9" t="s">
        <v>33</v>
      </c>
      <c r="E180" s="98" t="s">
        <v>133</v>
      </c>
    </row>
    <row r="181" spans="1:5" x14ac:dyDescent="0.25">
      <c r="A181" s="9" t="s">
        <v>4005</v>
      </c>
      <c r="B181" t="s">
        <v>4006</v>
      </c>
      <c r="C181" s="95" t="s">
        <v>133</v>
      </c>
      <c r="D181" s="9" t="s">
        <v>33</v>
      </c>
      <c r="E181" s="98" t="s">
        <v>133</v>
      </c>
    </row>
    <row r="182" spans="1:5" x14ac:dyDescent="0.25">
      <c r="A182" s="9" t="s">
        <v>4005</v>
      </c>
      <c r="B182" t="s">
        <v>4007</v>
      </c>
      <c r="C182" s="95" t="s">
        <v>133</v>
      </c>
      <c r="D182" s="9" t="s">
        <v>33</v>
      </c>
      <c r="E182" s="98" t="s">
        <v>133</v>
      </c>
    </row>
    <row r="183" spans="1:5" x14ac:dyDescent="0.25">
      <c r="A183" s="9" t="s">
        <v>4005</v>
      </c>
      <c r="B183" t="s">
        <v>4008</v>
      </c>
      <c r="C183" s="95" t="s">
        <v>133</v>
      </c>
      <c r="D183" s="9" t="s">
        <v>33</v>
      </c>
      <c r="E183" s="98" t="s">
        <v>133</v>
      </c>
    </row>
    <row r="184" spans="1:5" x14ac:dyDescent="0.25">
      <c r="A184" s="9" t="s">
        <v>4005</v>
      </c>
      <c r="B184" t="s">
        <v>4009</v>
      </c>
      <c r="C184" s="95" t="s">
        <v>133</v>
      </c>
      <c r="D184" s="9" t="s">
        <v>33</v>
      </c>
      <c r="E184" s="98" t="s">
        <v>133</v>
      </c>
    </row>
    <row r="185" spans="1:5" ht="15.75" x14ac:dyDescent="0.25">
      <c r="A185" s="4" t="s">
        <v>3697</v>
      </c>
      <c r="B185" s="21" t="s">
        <v>3239</v>
      </c>
      <c r="C185" s="65">
        <v>344.75</v>
      </c>
      <c r="D185" t="s">
        <v>33</v>
      </c>
      <c r="E185" t="s">
        <v>3790</v>
      </c>
    </row>
    <row r="186" spans="1:5" ht="15.75" x14ac:dyDescent="0.25">
      <c r="A186" s="4" t="s">
        <v>3697</v>
      </c>
      <c r="B186" s="21" t="s">
        <v>3240</v>
      </c>
      <c r="C186" s="65">
        <v>448.18</v>
      </c>
      <c r="D186" t="s">
        <v>33</v>
      </c>
      <c r="E186" t="s">
        <v>3790</v>
      </c>
    </row>
    <row r="187" spans="1:5" ht="15.75" x14ac:dyDescent="0.25">
      <c r="A187" s="4" t="s">
        <v>3697</v>
      </c>
      <c r="B187" s="21" t="s">
        <v>3241</v>
      </c>
      <c r="C187" s="65">
        <v>199947.96</v>
      </c>
      <c r="D187" t="s">
        <v>33</v>
      </c>
      <c r="E187" t="s">
        <v>3790</v>
      </c>
    </row>
    <row r="188" spans="1:5" ht="15.75" x14ac:dyDescent="0.25">
      <c r="A188" s="4" t="s">
        <v>3697</v>
      </c>
      <c r="B188" s="21" t="s">
        <v>3242</v>
      </c>
      <c r="C188" s="65">
        <v>77221.279999999999</v>
      </c>
      <c r="D188" t="s">
        <v>33</v>
      </c>
      <c r="E188" t="s">
        <v>3790</v>
      </c>
    </row>
    <row r="189" spans="1:5" ht="15.75" x14ac:dyDescent="0.25">
      <c r="A189" s="4" t="s">
        <v>3697</v>
      </c>
      <c r="B189" s="21" t="s">
        <v>3243</v>
      </c>
      <c r="C189" s="65">
        <v>0.3</v>
      </c>
      <c r="D189" t="s">
        <v>33</v>
      </c>
      <c r="E189" s="95" t="s">
        <v>133</v>
      </c>
    </row>
    <row r="190" spans="1:5" ht="15.75" x14ac:dyDescent="0.25">
      <c r="A190" s="11" t="s">
        <v>4010</v>
      </c>
      <c r="B190" s="22" t="s">
        <v>3244</v>
      </c>
      <c r="C190" s="65">
        <v>19.13</v>
      </c>
      <c r="D190" t="s">
        <v>33</v>
      </c>
      <c r="E190" s="10" t="s">
        <v>2848</v>
      </c>
    </row>
    <row r="191" spans="1:5" ht="15.75" x14ac:dyDescent="0.25">
      <c r="A191" s="71" t="s">
        <v>3712</v>
      </c>
      <c r="B191" s="21" t="s">
        <v>3245</v>
      </c>
      <c r="C191" s="3">
        <v>81</v>
      </c>
      <c r="D191" t="s">
        <v>33</v>
      </c>
      <c r="E191" t="s">
        <v>2856</v>
      </c>
    </row>
    <row r="192" spans="1:5" ht="15.75" x14ac:dyDescent="0.25">
      <c r="A192" s="9" t="s">
        <v>4000</v>
      </c>
      <c r="B192" s="21" t="s">
        <v>3246</v>
      </c>
      <c r="C192" s="3">
        <v>107</v>
      </c>
      <c r="D192" t="s">
        <v>33</v>
      </c>
      <c r="E192" t="s">
        <v>2858</v>
      </c>
    </row>
    <row r="193" spans="1:5" ht="15.75" x14ac:dyDescent="0.25">
      <c r="A193" s="9" t="s">
        <v>4005</v>
      </c>
      <c r="B193" s="21" t="s">
        <v>3246</v>
      </c>
      <c r="C193" s="3">
        <v>107</v>
      </c>
      <c r="D193" t="s">
        <v>33</v>
      </c>
      <c r="E193" t="s">
        <v>2858</v>
      </c>
    </row>
    <row r="194" spans="1:5" x14ac:dyDescent="0.25">
      <c r="A194" s="74" t="s">
        <v>4000</v>
      </c>
      <c r="B194" t="s">
        <v>4011</v>
      </c>
      <c r="C194" s="99" t="s">
        <v>133</v>
      </c>
      <c r="D194" t="s">
        <v>33</v>
      </c>
      <c r="E194" s="74" t="s">
        <v>2848</v>
      </c>
    </row>
    <row r="195" spans="1:5" x14ac:dyDescent="0.25">
      <c r="A195" s="74" t="s">
        <v>4000</v>
      </c>
      <c r="B195" t="s">
        <v>4012</v>
      </c>
      <c r="C195" s="99" t="s">
        <v>133</v>
      </c>
      <c r="D195" t="s">
        <v>33</v>
      </c>
      <c r="E195" s="74" t="s">
        <v>2848</v>
      </c>
    </row>
    <row r="196" spans="1:5" x14ac:dyDescent="0.25">
      <c r="A196" s="74" t="s">
        <v>4000</v>
      </c>
      <c r="B196" t="s">
        <v>4013</v>
      </c>
      <c r="C196" s="99" t="s">
        <v>133</v>
      </c>
      <c r="D196" t="s">
        <v>33</v>
      </c>
      <c r="E196" s="74" t="s">
        <v>2848</v>
      </c>
    </row>
    <row r="197" spans="1:5" x14ac:dyDescent="0.25">
      <c r="A197" s="74" t="s">
        <v>4000</v>
      </c>
      <c r="B197" t="s">
        <v>4014</v>
      </c>
      <c r="C197" s="99" t="s">
        <v>133</v>
      </c>
      <c r="D197" s="74" t="s">
        <v>33</v>
      </c>
      <c r="E197" s="74" t="s">
        <v>2848</v>
      </c>
    </row>
    <row r="198" spans="1:5" x14ac:dyDescent="0.25">
      <c r="A198" s="74" t="s">
        <v>4000</v>
      </c>
      <c r="B198" t="s">
        <v>4015</v>
      </c>
      <c r="C198" s="99" t="s">
        <v>133</v>
      </c>
      <c r="D198" s="74" t="s">
        <v>33</v>
      </c>
      <c r="E198" s="74" t="s">
        <v>2848</v>
      </c>
    </row>
    <row r="199" spans="1:5" x14ac:dyDescent="0.25">
      <c r="A199" s="74" t="s">
        <v>4000</v>
      </c>
      <c r="B199" t="s">
        <v>4016</v>
      </c>
      <c r="C199" s="99" t="s">
        <v>133</v>
      </c>
      <c r="D199" s="74" t="s">
        <v>33</v>
      </c>
      <c r="E199" s="74" t="s">
        <v>2848</v>
      </c>
    </row>
    <row r="200" spans="1:5" x14ac:dyDescent="0.25">
      <c r="A200" s="74" t="s">
        <v>4000</v>
      </c>
      <c r="B200" t="s">
        <v>4017</v>
      </c>
      <c r="C200" s="99" t="s">
        <v>133</v>
      </c>
      <c r="D200" s="74" t="s">
        <v>33</v>
      </c>
      <c r="E200" s="74" t="s">
        <v>2852</v>
      </c>
    </row>
    <row r="201" spans="1:5" x14ac:dyDescent="0.25">
      <c r="A201" s="74" t="s">
        <v>4000</v>
      </c>
      <c r="B201" t="s">
        <v>4018</v>
      </c>
      <c r="C201" s="99" t="s">
        <v>133</v>
      </c>
      <c r="D201" s="74" t="s">
        <v>33</v>
      </c>
      <c r="E201" s="74" t="s">
        <v>2852</v>
      </c>
    </row>
    <row r="202" spans="1:5" x14ac:dyDescent="0.25">
      <c r="A202" s="74" t="s">
        <v>4000</v>
      </c>
      <c r="B202" t="s">
        <v>4019</v>
      </c>
      <c r="C202" s="99" t="s">
        <v>133</v>
      </c>
      <c r="D202" s="74" t="s">
        <v>33</v>
      </c>
      <c r="E202" s="74" t="s">
        <v>2852</v>
      </c>
    </row>
    <row r="203" spans="1:5" x14ac:dyDescent="0.25">
      <c r="A203" s="74" t="s">
        <v>4000</v>
      </c>
      <c r="B203" t="s">
        <v>4020</v>
      </c>
      <c r="C203" s="99" t="s">
        <v>133</v>
      </c>
      <c r="D203" s="74" t="s">
        <v>33</v>
      </c>
      <c r="E203" s="74" t="s">
        <v>2852</v>
      </c>
    </row>
    <row r="204" spans="1:5" x14ac:dyDescent="0.25">
      <c r="A204" s="74" t="s">
        <v>4000</v>
      </c>
      <c r="B204" t="s">
        <v>4021</v>
      </c>
      <c r="C204" s="99" t="s">
        <v>133</v>
      </c>
      <c r="D204" s="74" t="s">
        <v>33</v>
      </c>
      <c r="E204" s="74" t="s">
        <v>2852</v>
      </c>
    </row>
    <row r="205" spans="1:5" x14ac:dyDescent="0.25">
      <c r="A205" s="74" t="s">
        <v>4000</v>
      </c>
      <c r="B205" t="s">
        <v>4022</v>
      </c>
      <c r="C205" s="99" t="s">
        <v>133</v>
      </c>
      <c r="D205" s="74" t="s">
        <v>33</v>
      </c>
      <c r="E205" s="74" t="s">
        <v>2852</v>
      </c>
    </row>
    <row r="206" spans="1:5" ht="15.75" x14ac:dyDescent="0.25">
      <c r="A206" s="88" t="s">
        <v>3968</v>
      </c>
      <c r="B206" s="21" t="s">
        <v>3259</v>
      </c>
      <c r="C206" s="74" t="b">
        <v>1</v>
      </c>
      <c r="D206" t="s">
        <v>50</v>
      </c>
      <c r="E206" s="74" t="s">
        <v>133</v>
      </c>
    </row>
    <row r="207" spans="1:5" ht="15.75" x14ac:dyDescent="0.25">
      <c r="A207" s="88" t="s">
        <v>3968</v>
      </c>
      <c r="B207" s="21" t="s">
        <v>3260</v>
      </c>
      <c r="C207" s="74" t="b">
        <v>0</v>
      </c>
      <c r="D207" t="s">
        <v>50</v>
      </c>
      <c r="E207" s="74" t="s">
        <v>133</v>
      </c>
    </row>
    <row r="208" spans="1:5" ht="15.75" x14ac:dyDescent="0.25">
      <c r="A208" s="88" t="s">
        <v>3968</v>
      </c>
      <c r="B208" s="21" t="s">
        <v>3261</v>
      </c>
      <c r="C208" s="74" t="b">
        <v>0</v>
      </c>
      <c r="D208" t="s">
        <v>50</v>
      </c>
      <c r="E208" s="74" t="s">
        <v>133</v>
      </c>
    </row>
    <row r="209" spans="1:5" ht="15.75" x14ac:dyDescent="0.25">
      <c r="A209" t="s">
        <v>3807</v>
      </c>
      <c r="B209" s="21" t="s">
        <v>3971</v>
      </c>
      <c r="C209" s="3">
        <v>0.70899999999999996</v>
      </c>
      <c r="D209" t="s">
        <v>33</v>
      </c>
      <c r="E209" t="s">
        <v>57</v>
      </c>
    </row>
    <row r="210" spans="1:5" ht="15.75" x14ac:dyDescent="0.25">
      <c r="A210" t="s">
        <v>3807</v>
      </c>
      <c r="B210" s="21" t="s">
        <v>3972</v>
      </c>
      <c r="C210" s="3">
        <v>0.48299999999999998</v>
      </c>
      <c r="D210" t="s">
        <v>33</v>
      </c>
      <c r="E210" t="s">
        <v>57</v>
      </c>
    </row>
    <row r="211" spans="1:5" ht="15.75" x14ac:dyDescent="0.25">
      <c r="A211" t="s">
        <v>3815</v>
      </c>
      <c r="B211" s="21" t="s">
        <v>3973</v>
      </c>
      <c r="C211" s="3">
        <v>0.70899999999999996</v>
      </c>
      <c r="D211" t="s">
        <v>33</v>
      </c>
      <c r="E211" t="s">
        <v>57</v>
      </c>
    </row>
    <row r="212" spans="1:5" ht="15.75" x14ac:dyDescent="0.25">
      <c r="A212" t="s">
        <v>3815</v>
      </c>
      <c r="B212" s="21" t="s">
        <v>3974</v>
      </c>
      <c r="C212" s="3">
        <v>0.68300000000000005</v>
      </c>
      <c r="D212" t="s">
        <v>33</v>
      </c>
      <c r="E212" t="s">
        <v>57</v>
      </c>
    </row>
    <row r="213" spans="1:5" ht="15.75" x14ac:dyDescent="0.25">
      <c r="A213" t="s">
        <v>3837</v>
      </c>
      <c r="B213" s="21" t="s">
        <v>3975</v>
      </c>
      <c r="C213" s="95" t="s">
        <v>133</v>
      </c>
      <c r="D213" t="s">
        <v>33</v>
      </c>
      <c r="E213" t="s">
        <v>2848</v>
      </c>
    </row>
    <row r="214" spans="1:5" ht="15.75" x14ac:dyDescent="0.25">
      <c r="A214" t="s">
        <v>3837</v>
      </c>
      <c r="B214" s="21" t="s">
        <v>3977</v>
      </c>
      <c r="C214" s="95" t="s">
        <v>133</v>
      </c>
      <c r="D214" t="s">
        <v>33</v>
      </c>
      <c r="E214" t="s">
        <v>2848</v>
      </c>
    </row>
    <row r="215" spans="1:5" ht="15.75" x14ac:dyDescent="0.25">
      <c r="A215" t="s">
        <v>3837</v>
      </c>
      <c r="B215" s="21" t="s">
        <v>3978</v>
      </c>
      <c r="C215" s="95" t="s">
        <v>133</v>
      </c>
      <c r="D215" t="s">
        <v>33</v>
      </c>
      <c r="E215" t="s">
        <v>2848</v>
      </c>
    </row>
    <row r="216" spans="1:5" ht="15.75" x14ac:dyDescent="0.25">
      <c r="A216" t="s">
        <v>3837</v>
      </c>
      <c r="B216" s="21" t="s">
        <v>3979</v>
      </c>
      <c r="C216" s="95" t="s">
        <v>133</v>
      </c>
      <c r="D216" t="s">
        <v>33</v>
      </c>
      <c r="E216" t="s">
        <v>2848</v>
      </c>
    </row>
    <row r="217" spans="1:5" ht="15.75" x14ac:dyDescent="0.25">
      <c r="A217" t="s">
        <v>3845</v>
      </c>
      <c r="B217" s="21" t="s">
        <v>3980</v>
      </c>
      <c r="C217" s="95" t="s">
        <v>133</v>
      </c>
      <c r="D217" t="s">
        <v>33</v>
      </c>
      <c r="E217" t="s">
        <v>2848</v>
      </c>
    </row>
    <row r="218" spans="1:5" ht="15.75" x14ac:dyDescent="0.25">
      <c r="A218" t="s">
        <v>3845</v>
      </c>
      <c r="B218" s="21" t="s">
        <v>3981</v>
      </c>
      <c r="C218" s="95" t="s">
        <v>133</v>
      </c>
      <c r="D218" t="s">
        <v>33</v>
      </c>
      <c r="E218" t="s">
        <v>2848</v>
      </c>
    </row>
    <row r="219" spans="1:5" ht="15.75" x14ac:dyDescent="0.25">
      <c r="A219" t="s">
        <v>3845</v>
      </c>
      <c r="B219" s="21" t="s">
        <v>3982</v>
      </c>
      <c r="C219" s="95" t="s">
        <v>133</v>
      </c>
      <c r="D219" t="s">
        <v>33</v>
      </c>
      <c r="E219" t="s">
        <v>2848</v>
      </c>
    </row>
    <row r="220" spans="1:5" ht="15.75" x14ac:dyDescent="0.25">
      <c r="A220" t="s">
        <v>3845</v>
      </c>
      <c r="B220" s="21" t="s">
        <v>3983</v>
      </c>
      <c r="C220" s="95" t="s">
        <v>133</v>
      </c>
      <c r="D220" t="s">
        <v>33</v>
      </c>
      <c r="E220" t="s">
        <v>2848</v>
      </c>
    </row>
    <row r="221" spans="1:5" ht="15.75" x14ac:dyDescent="0.25">
      <c r="A221" t="s">
        <v>3807</v>
      </c>
      <c r="B221" s="21" t="s">
        <v>3984</v>
      </c>
      <c r="C221" s="95" t="s">
        <v>133</v>
      </c>
      <c r="D221" t="s">
        <v>33</v>
      </c>
      <c r="E221" t="s">
        <v>2848</v>
      </c>
    </row>
    <row r="222" spans="1:5" ht="15.75" x14ac:dyDescent="0.25">
      <c r="A222" t="s">
        <v>3807</v>
      </c>
      <c r="B222" s="21" t="s">
        <v>3985</v>
      </c>
      <c r="C222" s="95" t="s">
        <v>133</v>
      </c>
      <c r="D222" t="s">
        <v>33</v>
      </c>
      <c r="E222" t="s">
        <v>2848</v>
      </c>
    </row>
    <row r="223" spans="1:5" ht="15.75" x14ac:dyDescent="0.25">
      <c r="A223" t="s">
        <v>3807</v>
      </c>
      <c r="B223" s="21" t="s">
        <v>3986</v>
      </c>
      <c r="C223" s="95" t="s">
        <v>133</v>
      </c>
      <c r="D223" t="s">
        <v>33</v>
      </c>
      <c r="E223" t="s">
        <v>2848</v>
      </c>
    </row>
    <row r="224" spans="1:5" ht="15.75" x14ac:dyDescent="0.25">
      <c r="A224" t="s">
        <v>3807</v>
      </c>
      <c r="B224" s="21" t="s">
        <v>3987</v>
      </c>
      <c r="C224" s="95" t="s">
        <v>133</v>
      </c>
      <c r="D224" t="s">
        <v>33</v>
      </c>
      <c r="E224" t="s">
        <v>2848</v>
      </c>
    </row>
    <row r="225" spans="1:5" ht="15.75" x14ac:dyDescent="0.25">
      <c r="A225" t="s">
        <v>3815</v>
      </c>
      <c r="B225" s="21" t="s">
        <v>3988</v>
      </c>
      <c r="C225" s="95" t="s">
        <v>133</v>
      </c>
      <c r="D225" t="s">
        <v>33</v>
      </c>
      <c r="E225" t="s">
        <v>2848</v>
      </c>
    </row>
    <row r="226" spans="1:5" ht="15.75" x14ac:dyDescent="0.25">
      <c r="A226" t="s">
        <v>3815</v>
      </c>
      <c r="B226" s="21" t="s">
        <v>3989</v>
      </c>
      <c r="C226" s="95" t="s">
        <v>133</v>
      </c>
      <c r="D226" t="s">
        <v>33</v>
      </c>
      <c r="E226" t="s">
        <v>2848</v>
      </c>
    </row>
    <row r="227" spans="1:5" ht="15.75" x14ac:dyDescent="0.25">
      <c r="A227" t="s">
        <v>3815</v>
      </c>
      <c r="B227" s="21" t="s">
        <v>3990</v>
      </c>
      <c r="C227" s="95" t="s">
        <v>133</v>
      </c>
      <c r="D227" t="s">
        <v>33</v>
      </c>
      <c r="E227" t="s">
        <v>2848</v>
      </c>
    </row>
    <row r="228" spans="1:5" ht="15.75" x14ac:dyDescent="0.25">
      <c r="A228" t="s">
        <v>3815</v>
      </c>
      <c r="B228" s="21" t="s">
        <v>3991</v>
      </c>
      <c r="C228" s="95" t="s">
        <v>133</v>
      </c>
      <c r="D228" t="s">
        <v>33</v>
      </c>
      <c r="E228" t="s">
        <v>2848</v>
      </c>
    </row>
  </sheetData>
  <conditionalFormatting sqref="C2:C54 C190 C57:C184">
    <cfRule type="containsText" dxfId="5" priority="7" operator="containsText" text="null">
      <formula>NOT(ISERROR(SEARCH("null",C2)))</formula>
    </cfRule>
    <cfRule type="containsErrors" priority="8">
      <formula>ISERROR(C2)</formula>
    </cfRule>
    <cfRule type="containsBlanks" dxfId="4" priority="10">
      <formula>LEN(TRIM(C2))=0</formula>
    </cfRule>
  </conditionalFormatting>
  <conditionalFormatting sqref="C55:C56">
    <cfRule type="containsText" dxfId="3" priority="4" operator="containsText" text="null">
      <formula>NOT(ISERROR(SEARCH("null",C55)))</formula>
    </cfRule>
    <cfRule type="containsErrors" priority="5">
      <formula>ISERROR(C55)</formula>
    </cfRule>
    <cfRule type="containsBlanks" dxfId="2" priority="6">
      <formula>LEN(TRIM(C55))=0</formula>
    </cfRule>
  </conditionalFormatting>
  <conditionalFormatting sqref="C185:C189">
    <cfRule type="containsText" dxfId="1" priority="1" operator="containsText" text="null">
      <formula>NOT(ISERROR(SEARCH("null",C185)))</formula>
    </cfRule>
    <cfRule type="containsErrors" priority="2">
      <formula>ISERROR(C185)</formula>
    </cfRule>
    <cfRule type="containsBlanks" dxfId="0" priority="3">
      <formula>LEN(TRIM(C185))=0</formula>
    </cfRule>
  </conditionalFormatting>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227"/>
  <sheetViews>
    <sheetView topLeftCell="A185" workbookViewId="0">
      <selection activeCell="F1" sqref="F1:F227"/>
    </sheetView>
  </sheetViews>
  <sheetFormatPr defaultRowHeight="15" x14ac:dyDescent="0.25"/>
  <sheetData>
    <row r="1" spans="1:6" ht="15.75" x14ac:dyDescent="0.25">
      <c r="A1" s="21" t="s">
        <v>3262</v>
      </c>
      <c r="F1" s="111" t="s">
        <v>133</v>
      </c>
    </row>
    <row r="2" spans="1:6" ht="15.75" x14ac:dyDescent="0.25">
      <c r="A2" s="21" t="s">
        <v>3263</v>
      </c>
      <c r="F2" s="111" t="s">
        <v>133</v>
      </c>
    </row>
    <row r="3" spans="1:6" ht="15.75" x14ac:dyDescent="0.25">
      <c r="A3" s="21" t="s">
        <v>3262</v>
      </c>
      <c r="F3" s="111" t="s">
        <v>133</v>
      </c>
    </row>
    <row r="4" spans="1:6" ht="15.75" x14ac:dyDescent="0.25">
      <c r="A4" s="21" t="s">
        <v>3263</v>
      </c>
      <c r="F4" s="111" t="s">
        <v>133</v>
      </c>
    </row>
    <row r="5" spans="1:6" ht="15.75" x14ac:dyDescent="0.25">
      <c r="A5" s="21" t="s">
        <v>3264</v>
      </c>
      <c r="F5" s="111" t="s">
        <v>133</v>
      </c>
    </row>
    <row r="6" spans="1:6" ht="15.75" x14ac:dyDescent="0.25">
      <c r="A6" s="21" t="s">
        <v>3265</v>
      </c>
      <c r="F6" s="111" t="s">
        <v>133</v>
      </c>
    </row>
    <row r="7" spans="1:6" ht="15.75" x14ac:dyDescent="0.25">
      <c r="A7" s="21" t="s">
        <v>4023</v>
      </c>
      <c r="F7" s="111" t="s">
        <v>133</v>
      </c>
    </row>
    <row r="8" spans="1:6" ht="15.75" x14ac:dyDescent="0.25">
      <c r="A8" s="21" t="s">
        <v>4024</v>
      </c>
      <c r="F8" s="111" t="s">
        <v>133</v>
      </c>
    </row>
    <row r="9" spans="1:6" ht="15.75" x14ac:dyDescent="0.25">
      <c r="A9" s="21" t="s">
        <v>3264</v>
      </c>
      <c r="F9" s="111" t="s">
        <v>133</v>
      </c>
    </row>
    <row r="10" spans="1:6" ht="15.75" x14ac:dyDescent="0.25">
      <c r="A10" s="21" t="s">
        <v>3265</v>
      </c>
      <c r="F10" s="111" t="s">
        <v>133</v>
      </c>
    </row>
    <row r="11" spans="1:6" ht="15.75" x14ac:dyDescent="0.25">
      <c r="A11" s="21" t="s">
        <v>4025</v>
      </c>
      <c r="F11" s="111" t="s">
        <v>133</v>
      </c>
    </row>
    <row r="12" spans="1:6" ht="15.75" x14ac:dyDescent="0.25">
      <c r="A12" s="21" t="s">
        <v>4026</v>
      </c>
      <c r="F12" s="111" t="s">
        <v>133</v>
      </c>
    </row>
    <row r="13" spans="1:6" ht="15.75" x14ac:dyDescent="0.25">
      <c r="A13" s="21" t="s">
        <v>3264</v>
      </c>
      <c r="F13" s="111" t="s">
        <v>133</v>
      </c>
    </row>
    <row r="14" spans="1:6" ht="15.75" x14ac:dyDescent="0.25">
      <c r="A14" s="21" t="s">
        <v>3265</v>
      </c>
      <c r="F14" s="111" t="s">
        <v>133</v>
      </c>
    </row>
    <row r="15" spans="1:6" ht="15.75" x14ac:dyDescent="0.25">
      <c r="A15" s="21" t="s">
        <v>4023</v>
      </c>
      <c r="F15" s="111" t="s">
        <v>133</v>
      </c>
    </row>
    <row r="16" spans="1:6" ht="15.75" x14ac:dyDescent="0.25">
      <c r="A16" s="21" t="s">
        <v>4024</v>
      </c>
      <c r="F16" s="111" t="s">
        <v>133</v>
      </c>
    </row>
    <row r="17" spans="1:6" ht="15.75" x14ac:dyDescent="0.25">
      <c r="A17" s="21" t="s">
        <v>3264</v>
      </c>
      <c r="F17" s="111" t="s">
        <v>133</v>
      </c>
    </row>
    <row r="18" spans="1:6" ht="15.75" x14ac:dyDescent="0.25">
      <c r="A18" s="21" t="s">
        <v>3265</v>
      </c>
      <c r="F18" s="111" t="s">
        <v>133</v>
      </c>
    </row>
    <row r="19" spans="1:6" ht="15.75" x14ac:dyDescent="0.25">
      <c r="A19" s="21" t="s">
        <v>4025</v>
      </c>
      <c r="F19" s="111" t="s">
        <v>133</v>
      </c>
    </row>
    <row r="20" spans="1:6" ht="15.75" x14ac:dyDescent="0.25">
      <c r="A20" s="21" t="s">
        <v>4026</v>
      </c>
      <c r="F20" s="111" t="s">
        <v>133</v>
      </c>
    </row>
    <row r="21" spans="1:6" x14ac:dyDescent="0.25">
      <c r="F21" s="111" t="s">
        <v>133</v>
      </c>
    </row>
    <row r="22" spans="1:6" x14ac:dyDescent="0.25">
      <c r="F22" s="111" t="s">
        <v>133</v>
      </c>
    </row>
    <row r="23" spans="1:6" x14ac:dyDescent="0.25">
      <c r="F23" s="111" t="s">
        <v>133</v>
      </c>
    </row>
    <row r="24" spans="1:6" x14ac:dyDescent="0.25">
      <c r="F24" s="111" t="s">
        <v>133</v>
      </c>
    </row>
    <row r="25" spans="1:6" x14ac:dyDescent="0.25">
      <c r="F25" s="111" t="s">
        <v>133</v>
      </c>
    </row>
    <row r="26" spans="1:6" x14ac:dyDescent="0.25">
      <c r="F26" s="111" t="s">
        <v>133</v>
      </c>
    </row>
    <row r="27" spans="1:6" x14ac:dyDescent="0.25">
      <c r="F27" s="111" t="s">
        <v>133</v>
      </c>
    </row>
    <row r="28" spans="1:6" x14ac:dyDescent="0.25">
      <c r="F28" s="111" t="s">
        <v>133</v>
      </c>
    </row>
    <row r="29" spans="1:6" x14ac:dyDescent="0.25">
      <c r="F29" s="111" t="s">
        <v>133</v>
      </c>
    </row>
    <row r="30" spans="1:6" x14ac:dyDescent="0.25">
      <c r="F30" s="111" t="s">
        <v>133</v>
      </c>
    </row>
    <row r="31" spans="1:6" x14ac:dyDescent="0.25">
      <c r="F31" s="111" t="s">
        <v>133</v>
      </c>
    </row>
    <row r="32" spans="1:6" x14ac:dyDescent="0.25">
      <c r="F32" s="111" t="s">
        <v>133</v>
      </c>
    </row>
    <row r="33" spans="6:6" x14ac:dyDescent="0.25">
      <c r="F33" s="111" t="s">
        <v>133</v>
      </c>
    </row>
    <row r="34" spans="6:6" x14ac:dyDescent="0.25">
      <c r="F34" s="111" t="s">
        <v>133</v>
      </c>
    </row>
    <row r="35" spans="6:6" x14ac:dyDescent="0.25">
      <c r="F35" s="111" t="s">
        <v>133</v>
      </c>
    </row>
    <row r="36" spans="6:6" x14ac:dyDescent="0.25">
      <c r="F36" s="111" t="s">
        <v>133</v>
      </c>
    </row>
    <row r="37" spans="6:6" x14ac:dyDescent="0.25">
      <c r="F37" s="111" t="s">
        <v>133</v>
      </c>
    </row>
    <row r="38" spans="6:6" x14ac:dyDescent="0.25">
      <c r="F38" s="111" t="s">
        <v>133</v>
      </c>
    </row>
    <row r="39" spans="6:6" x14ac:dyDescent="0.25">
      <c r="F39" s="111" t="s">
        <v>133</v>
      </c>
    </row>
    <row r="40" spans="6:6" x14ac:dyDescent="0.25">
      <c r="F40" s="111" t="s">
        <v>133</v>
      </c>
    </row>
    <row r="41" spans="6:6" x14ac:dyDescent="0.25">
      <c r="F41" s="111" t="s">
        <v>133</v>
      </c>
    </row>
    <row r="42" spans="6:6" x14ac:dyDescent="0.25">
      <c r="F42" s="111" t="s">
        <v>133</v>
      </c>
    </row>
    <row r="43" spans="6:6" x14ac:dyDescent="0.25">
      <c r="F43" s="111" t="s">
        <v>133</v>
      </c>
    </row>
    <row r="44" spans="6:6" x14ac:dyDescent="0.25">
      <c r="F44" s="111" t="s">
        <v>133</v>
      </c>
    </row>
    <row r="45" spans="6:6" x14ac:dyDescent="0.25">
      <c r="F45" s="111" t="s">
        <v>133</v>
      </c>
    </row>
    <row r="46" spans="6:6" x14ac:dyDescent="0.25">
      <c r="F46" s="111" t="s">
        <v>133</v>
      </c>
    </row>
    <row r="47" spans="6:6" x14ac:dyDescent="0.25">
      <c r="F47" s="111" t="s">
        <v>133</v>
      </c>
    </row>
    <row r="48" spans="6:6" x14ac:dyDescent="0.25">
      <c r="F48" s="111" t="s">
        <v>133</v>
      </c>
    </row>
    <row r="49" spans="6:6" x14ac:dyDescent="0.25">
      <c r="F49" s="111" t="s">
        <v>133</v>
      </c>
    </row>
    <row r="50" spans="6:6" x14ac:dyDescent="0.25">
      <c r="F50" s="111" t="s">
        <v>133</v>
      </c>
    </row>
    <row r="51" spans="6:6" x14ac:dyDescent="0.25">
      <c r="F51" s="111" t="s">
        <v>133</v>
      </c>
    </row>
    <row r="52" spans="6:6" x14ac:dyDescent="0.25">
      <c r="F52" s="111" t="s">
        <v>133</v>
      </c>
    </row>
    <row r="53" spans="6:6" x14ac:dyDescent="0.25">
      <c r="F53" s="111" t="s">
        <v>133</v>
      </c>
    </row>
    <row r="54" spans="6:6" x14ac:dyDescent="0.25">
      <c r="F54" s="111" t="s">
        <v>133</v>
      </c>
    </row>
    <row r="55" spans="6:6" x14ac:dyDescent="0.25">
      <c r="F55" s="111" t="s">
        <v>133</v>
      </c>
    </row>
    <row r="56" spans="6:6" x14ac:dyDescent="0.25">
      <c r="F56" s="111" t="s">
        <v>133</v>
      </c>
    </row>
    <row r="57" spans="6:6" x14ac:dyDescent="0.25">
      <c r="F57" s="111" t="s">
        <v>133</v>
      </c>
    </row>
    <row r="58" spans="6:6" x14ac:dyDescent="0.25">
      <c r="F58" s="111" t="s">
        <v>133</v>
      </c>
    </row>
    <row r="59" spans="6:6" x14ac:dyDescent="0.25">
      <c r="F59" s="111" t="s">
        <v>133</v>
      </c>
    </row>
    <row r="60" spans="6:6" x14ac:dyDescent="0.25">
      <c r="F60" s="111" t="s">
        <v>133</v>
      </c>
    </row>
    <row r="61" spans="6:6" x14ac:dyDescent="0.25">
      <c r="F61" s="111" t="s">
        <v>133</v>
      </c>
    </row>
    <row r="62" spans="6:6" x14ac:dyDescent="0.25">
      <c r="F62" s="111" t="s">
        <v>133</v>
      </c>
    </row>
    <row r="63" spans="6:6" x14ac:dyDescent="0.25">
      <c r="F63" s="111" t="s">
        <v>133</v>
      </c>
    </row>
    <row r="64" spans="6:6" x14ac:dyDescent="0.25">
      <c r="F64" s="111" t="s">
        <v>133</v>
      </c>
    </row>
    <row r="65" spans="6:6" x14ac:dyDescent="0.25">
      <c r="F65" s="111" t="s">
        <v>133</v>
      </c>
    </row>
    <row r="66" spans="6:6" x14ac:dyDescent="0.25">
      <c r="F66" s="111" t="s">
        <v>133</v>
      </c>
    </row>
    <row r="67" spans="6:6" x14ac:dyDescent="0.25">
      <c r="F67" s="111" t="s">
        <v>133</v>
      </c>
    </row>
    <row r="68" spans="6:6" x14ac:dyDescent="0.25">
      <c r="F68" s="111" t="s">
        <v>133</v>
      </c>
    </row>
    <row r="69" spans="6:6" x14ac:dyDescent="0.25">
      <c r="F69" s="111" t="s">
        <v>133</v>
      </c>
    </row>
    <row r="70" spans="6:6" x14ac:dyDescent="0.25">
      <c r="F70" s="111" t="s">
        <v>133</v>
      </c>
    </row>
    <row r="71" spans="6:6" x14ac:dyDescent="0.25">
      <c r="F71" s="111" t="s">
        <v>133</v>
      </c>
    </row>
    <row r="72" spans="6:6" x14ac:dyDescent="0.25">
      <c r="F72" s="111" t="s">
        <v>133</v>
      </c>
    </row>
    <row r="73" spans="6:6" x14ac:dyDescent="0.25">
      <c r="F73" s="111" t="s">
        <v>133</v>
      </c>
    </row>
    <row r="74" spans="6:6" x14ac:dyDescent="0.25">
      <c r="F74" s="111" t="s">
        <v>133</v>
      </c>
    </row>
    <row r="75" spans="6:6" x14ac:dyDescent="0.25">
      <c r="F75" s="111" t="s">
        <v>133</v>
      </c>
    </row>
    <row r="76" spans="6:6" x14ac:dyDescent="0.25">
      <c r="F76" s="111" t="s">
        <v>133</v>
      </c>
    </row>
    <row r="77" spans="6:6" x14ac:dyDescent="0.25">
      <c r="F77" s="111" t="s">
        <v>133</v>
      </c>
    </row>
    <row r="78" spans="6:6" x14ac:dyDescent="0.25">
      <c r="F78" s="111" t="s">
        <v>133</v>
      </c>
    </row>
    <row r="79" spans="6:6" x14ac:dyDescent="0.25">
      <c r="F79" s="111" t="s">
        <v>133</v>
      </c>
    </row>
    <row r="80" spans="6:6" x14ac:dyDescent="0.25">
      <c r="F80" s="111" t="s">
        <v>133</v>
      </c>
    </row>
    <row r="81" spans="6:6" x14ac:dyDescent="0.25">
      <c r="F81" s="111" t="s">
        <v>133</v>
      </c>
    </row>
    <row r="82" spans="6:6" x14ac:dyDescent="0.25">
      <c r="F82" s="111" t="s">
        <v>133</v>
      </c>
    </row>
    <row r="83" spans="6:6" x14ac:dyDescent="0.25">
      <c r="F83" s="111" t="s">
        <v>133</v>
      </c>
    </row>
    <row r="84" spans="6:6" x14ac:dyDescent="0.25">
      <c r="F84" s="111" t="s">
        <v>133</v>
      </c>
    </row>
    <row r="85" spans="6:6" x14ac:dyDescent="0.25">
      <c r="F85" s="111" t="s">
        <v>133</v>
      </c>
    </row>
    <row r="86" spans="6:6" x14ac:dyDescent="0.25">
      <c r="F86" s="111" t="s">
        <v>133</v>
      </c>
    </row>
    <row r="87" spans="6:6" x14ac:dyDescent="0.25">
      <c r="F87" s="111" t="s">
        <v>133</v>
      </c>
    </row>
    <row r="88" spans="6:6" x14ac:dyDescent="0.25">
      <c r="F88" s="111" t="s">
        <v>133</v>
      </c>
    </row>
    <row r="89" spans="6:6" x14ac:dyDescent="0.25">
      <c r="F89" s="111" t="s">
        <v>133</v>
      </c>
    </row>
    <row r="90" spans="6:6" x14ac:dyDescent="0.25">
      <c r="F90" s="111" t="s">
        <v>133</v>
      </c>
    </row>
    <row r="91" spans="6:6" x14ac:dyDescent="0.25">
      <c r="F91" s="111" t="s">
        <v>133</v>
      </c>
    </row>
    <row r="92" spans="6:6" x14ac:dyDescent="0.25">
      <c r="F92" s="111" t="s">
        <v>133</v>
      </c>
    </row>
    <row r="93" spans="6:6" x14ac:dyDescent="0.25">
      <c r="F93" s="111" t="s">
        <v>133</v>
      </c>
    </row>
    <row r="94" spans="6:6" x14ac:dyDescent="0.25">
      <c r="F94" s="111" t="s">
        <v>133</v>
      </c>
    </row>
    <row r="95" spans="6:6" x14ac:dyDescent="0.25">
      <c r="F95" s="111" t="s">
        <v>133</v>
      </c>
    </row>
    <row r="96" spans="6:6" x14ac:dyDescent="0.25">
      <c r="F96" s="111" t="s">
        <v>133</v>
      </c>
    </row>
    <row r="97" spans="6:6" x14ac:dyDescent="0.25">
      <c r="F97" s="111" t="s">
        <v>133</v>
      </c>
    </row>
    <row r="98" spans="6:6" x14ac:dyDescent="0.25">
      <c r="F98" s="111" t="s">
        <v>133</v>
      </c>
    </row>
    <row r="99" spans="6:6" x14ac:dyDescent="0.25">
      <c r="F99" s="111" t="s">
        <v>2612</v>
      </c>
    </row>
    <row r="100" spans="6:6" x14ac:dyDescent="0.25">
      <c r="F100" s="111" t="s">
        <v>133</v>
      </c>
    </row>
    <row r="101" spans="6:6" x14ac:dyDescent="0.25">
      <c r="F101" s="111" t="s">
        <v>2612</v>
      </c>
    </row>
    <row r="102" spans="6:6" x14ac:dyDescent="0.25">
      <c r="F102" s="111" t="s">
        <v>133</v>
      </c>
    </row>
    <row r="103" spans="6:6" x14ac:dyDescent="0.25">
      <c r="F103" s="104" t="s">
        <v>4027</v>
      </c>
    </row>
    <row r="104" spans="6:6" x14ac:dyDescent="0.25">
      <c r="F104" s="111" t="s">
        <v>2635</v>
      </c>
    </row>
    <row r="105" spans="6:6" x14ac:dyDescent="0.25">
      <c r="F105" s="111" t="s">
        <v>133</v>
      </c>
    </row>
    <row r="106" spans="6:6" x14ac:dyDescent="0.25">
      <c r="F106" s="111" t="s">
        <v>2647</v>
      </c>
    </row>
    <row r="107" spans="6:6" x14ac:dyDescent="0.25">
      <c r="F107" s="111" t="s">
        <v>2647</v>
      </c>
    </row>
    <row r="108" spans="6:6" x14ac:dyDescent="0.25">
      <c r="F108" s="111" t="s">
        <v>2647</v>
      </c>
    </row>
    <row r="109" spans="6:6" x14ac:dyDescent="0.25">
      <c r="F109" s="111" t="s">
        <v>133</v>
      </c>
    </row>
    <row r="110" spans="6:6" x14ac:dyDescent="0.25">
      <c r="F110" s="111" t="s">
        <v>2647</v>
      </c>
    </row>
    <row r="111" spans="6:6" x14ac:dyDescent="0.25">
      <c r="F111" s="111" t="s">
        <v>133</v>
      </c>
    </row>
    <row r="112" spans="6:6" x14ac:dyDescent="0.25">
      <c r="F112" s="111" t="s">
        <v>133</v>
      </c>
    </row>
    <row r="113" spans="6:6" x14ac:dyDescent="0.25">
      <c r="F113" s="111" t="s">
        <v>133</v>
      </c>
    </row>
    <row r="114" spans="6:6" x14ac:dyDescent="0.25">
      <c r="F114" s="111" t="s">
        <v>133</v>
      </c>
    </row>
    <row r="115" spans="6:6" x14ac:dyDescent="0.25">
      <c r="F115" s="111" t="s">
        <v>133</v>
      </c>
    </row>
    <row r="116" spans="6:6" x14ac:dyDescent="0.25">
      <c r="F116" s="111" t="s">
        <v>133</v>
      </c>
    </row>
    <row r="117" spans="6:6" x14ac:dyDescent="0.25">
      <c r="F117" s="111" t="s">
        <v>133</v>
      </c>
    </row>
    <row r="118" spans="6:6" x14ac:dyDescent="0.25">
      <c r="F118" s="111" t="s">
        <v>133</v>
      </c>
    </row>
    <row r="119" spans="6:6" x14ac:dyDescent="0.25">
      <c r="F119" s="111" t="s">
        <v>133</v>
      </c>
    </row>
    <row r="120" spans="6:6" x14ac:dyDescent="0.25">
      <c r="F120" s="111" t="s">
        <v>2647</v>
      </c>
    </row>
    <row r="121" spans="6:6" x14ac:dyDescent="0.25">
      <c r="F121" s="111" t="s">
        <v>133</v>
      </c>
    </row>
    <row r="122" spans="6:6" x14ac:dyDescent="0.25">
      <c r="F122" s="111" t="s">
        <v>133</v>
      </c>
    </row>
    <row r="123" spans="6:6" x14ac:dyDescent="0.25">
      <c r="F123" s="111" t="s">
        <v>133</v>
      </c>
    </row>
    <row r="124" spans="6:6" x14ac:dyDescent="0.25">
      <c r="F124" s="111" t="s">
        <v>133</v>
      </c>
    </row>
    <row r="125" spans="6:6" x14ac:dyDescent="0.25">
      <c r="F125" s="111" t="s">
        <v>133</v>
      </c>
    </row>
    <row r="126" spans="6:6" x14ac:dyDescent="0.25">
      <c r="F126" s="111" t="s">
        <v>133</v>
      </c>
    </row>
    <row r="127" spans="6:6" x14ac:dyDescent="0.25">
      <c r="F127" s="111" t="s">
        <v>133</v>
      </c>
    </row>
    <row r="128" spans="6:6" x14ac:dyDescent="0.25">
      <c r="F128" s="111" t="s">
        <v>133</v>
      </c>
    </row>
    <row r="129" spans="6:6" x14ac:dyDescent="0.25">
      <c r="F129" s="111" t="s">
        <v>4028</v>
      </c>
    </row>
    <row r="130" spans="6:6" x14ac:dyDescent="0.25">
      <c r="F130" s="111" t="s">
        <v>2659</v>
      </c>
    </row>
    <row r="131" spans="6:6" x14ac:dyDescent="0.25">
      <c r="F131" s="111" t="s">
        <v>133</v>
      </c>
    </row>
    <row r="132" spans="6:6" x14ac:dyDescent="0.25">
      <c r="F132" s="111" t="s">
        <v>133</v>
      </c>
    </row>
    <row r="133" spans="6:6" x14ac:dyDescent="0.25">
      <c r="F133" s="111" t="s">
        <v>4029</v>
      </c>
    </row>
    <row r="134" spans="6:6" x14ac:dyDescent="0.25">
      <c r="F134" s="111" t="s">
        <v>2612</v>
      </c>
    </row>
    <row r="135" spans="6:6" x14ac:dyDescent="0.25">
      <c r="F135" s="111" t="s">
        <v>133</v>
      </c>
    </row>
    <row r="136" spans="6:6" x14ac:dyDescent="0.25">
      <c r="F136" s="111" t="s">
        <v>133</v>
      </c>
    </row>
    <row r="137" spans="6:6" x14ac:dyDescent="0.25">
      <c r="F137" s="111" t="s">
        <v>2623</v>
      </c>
    </row>
    <row r="138" spans="6:6" x14ac:dyDescent="0.25">
      <c r="F138" s="111" t="s">
        <v>133</v>
      </c>
    </row>
    <row r="139" spans="6:6" x14ac:dyDescent="0.25">
      <c r="F139" s="111" t="s">
        <v>2635</v>
      </c>
    </row>
    <row r="140" spans="6:6" x14ac:dyDescent="0.25">
      <c r="F140" s="111" t="s">
        <v>133</v>
      </c>
    </row>
    <row r="141" spans="6:6" x14ac:dyDescent="0.25">
      <c r="F141" s="111" t="s">
        <v>133</v>
      </c>
    </row>
    <row r="142" spans="6:6" x14ac:dyDescent="0.25">
      <c r="F142" s="111" t="s">
        <v>133</v>
      </c>
    </row>
    <row r="143" spans="6:6" x14ac:dyDescent="0.25">
      <c r="F143" s="111" t="s">
        <v>4030</v>
      </c>
    </row>
    <row r="144" spans="6:6" x14ac:dyDescent="0.25">
      <c r="F144" s="111" t="s">
        <v>133</v>
      </c>
    </row>
    <row r="145" spans="6:6" x14ac:dyDescent="0.25">
      <c r="F145" s="111" t="s">
        <v>133</v>
      </c>
    </row>
    <row r="146" spans="6:6" x14ac:dyDescent="0.25">
      <c r="F146" s="111" t="s">
        <v>133</v>
      </c>
    </row>
    <row r="147" spans="6:6" x14ac:dyDescent="0.25">
      <c r="F147" s="111" t="s">
        <v>2659</v>
      </c>
    </row>
    <row r="148" spans="6:6" x14ac:dyDescent="0.25">
      <c r="F148" s="111" t="s">
        <v>2647</v>
      </c>
    </row>
    <row r="149" spans="6:6" x14ac:dyDescent="0.25">
      <c r="F149" s="111" t="s">
        <v>133</v>
      </c>
    </row>
    <row r="150" spans="6:6" x14ac:dyDescent="0.25">
      <c r="F150" s="111" t="s">
        <v>4031</v>
      </c>
    </row>
    <row r="151" spans="6:6" x14ac:dyDescent="0.25">
      <c r="F151" s="111" t="s">
        <v>2680</v>
      </c>
    </row>
    <row r="152" spans="6:6" x14ac:dyDescent="0.25">
      <c r="F152" s="111" t="s">
        <v>133</v>
      </c>
    </row>
    <row r="153" spans="6:6" x14ac:dyDescent="0.25">
      <c r="F153" s="111" t="s">
        <v>133</v>
      </c>
    </row>
    <row r="154" spans="6:6" x14ac:dyDescent="0.25">
      <c r="F154" s="111" t="s">
        <v>133</v>
      </c>
    </row>
    <row r="155" spans="6:6" x14ac:dyDescent="0.25">
      <c r="F155" s="111" t="s">
        <v>133</v>
      </c>
    </row>
    <row r="156" spans="6:6" x14ac:dyDescent="0.25">
      <c r="F156" s="111" t="s">
        <v>133</v>
      </c>
    </row>
    <row r="157" spans="6:6" x14ac:dyDescent="0.25">
      <c r="F157" s="111" t="s">
        <v>133</v>
      </c>
    </row>
    <row r="158" spans="6:6" x14ac:dyDescent="0.25">
      <c r="F158" s="111" t="s">
        <v>133</v>
      </c>
    </row>
    <row r="159" spans="6:6" x14ac:dyDescent="0.25">
      <c r="F159" s="111" t="s">
        <v>133</v>
      </c>
    </row>
    <row r="160" spans="6:6" x14ac:dyDescent="0.25">
      <c r="F160" s="111" t="s">
        <v>133</v>
      </c>
    </row>
    <row r="161" spans="6:6" x14ac:dyDescent="0.25">
      <c r="F161" s="111" t="s">
        <v>133</v>
      </c>
    </row>
    <row r="162" spans="6:6" x14ac:dyDescent="0.25">
      <c r="F162" s="111" t="s">
        <v>133</v>
      </c>
    </row>
    <row r="163" spans="6:6" x14ac:dyDescent="0.25">
      <c r="F163" s="111" t="s">
        <v>133</v>
      </c>
    </row>
    <row r="164" spans="6:6" x14ac:dyDescent="0.25">
      <c r="F164" s="111" t="s">
        <v>133</v>
      </c>
    </row>
    <row r="165" spans="6:6" x14ac:dyDescent="0.25">
      <c r="F165" s="111" t="s">
        <v>133</v>
      </c>
    </row>
    <row r="166" spans="6:6" x14ac:dyDescent="0.25">
      <c r="F166" s="111" t="s">
        <v>133</v>
      </c>
    </row>
    <row r="167" spans="6:6" x14ac:dyDescent="0.25">
      <c r="F167" s="111" t="s">
        <v>133</v>
      </c>
    </row>
    <row r="168" spans="6:6" x14ac:dyDescent="0.25">
      <c r="F168" s="111" t="s">
        <v>133</v>
      </c>
    </row>
    <row r="169" spans="6:6" x14ac:dyDescent="0.25">
      <c r="F169" s="111" t="s">
        <v>133</v>
      </c>
    </row>
    <row r="170" spans="6:6" x14ac:dyDescent="0.25">
      <c r="F170" s="111" t="s">
        <v>133</v>
      </c>
    </row>
    <row r="171" spans="6:6" x14ac:dyDescent="0.25">
      <c r="F171" s="111" t="s">
        <v>133</v>
      </c>
    </row>
    <row r="172" spans="6:6" x14ac:dyDescent="0.25">
      <c r="F172" s="111" t="s">
        <v>133</v>
      </c>
    </row>
    <row r="173" spans="6:6" x14ac:dyDescent="0.25">
      <c r="F173" s="111" t="s">
        <v>133</v>
      </c>
    </row>
    <row r="174" spans="6:6" x14ac:dyDescent="0.25">
      <c r="F174" s="111" t="s">
        <v>133</v>
      </c>
    </row>
    <row r="175" spans="6:6" x14ac:dyDescent="0.25">
      <c r="F175" s="111" t="s">
        <v>133</v>
      </c>
    </row>
    <row r="176" spans="6:6" x14ac:dyDescent="0.25">
      <c r="F176" s="111" t="s">
        <v>133</v>
      </c>
    </row>
    <row r="177" spans="6:6" x14ac:dyDescent="0.25">
      <c r="F177" s="111" t="s">
        <v>133</v>
      </c>
    </row>
    <row r="178" spans="6:6" x14ac:dyDescent="0.25">
      <c r="F178" s="111" t="s">
        <v>133</v>
      </c>
    </row>
    <row r="179" spans="6:6" x14ac:dyDescent="0.25">
      <c r="F179" s="111" t="s">
        <v>133</v>
      </c>
    </row>
    <row r="180" spans="6:6" x14ac:dyDescent="0.25">
      <c r="F180" s="111" t="s">
        <v>133</v>
      </c>
    </row>
    <row r="181" spans="6:6" x14ac:dyDescent="0.25">
      <c r="F181" s="111" t="s">
        <v>133</v>
      </c>
    </row>
    <row r="182" spans="6:6" x14ac:dyDescent="0.25">
      <c r="F182" s="111" t="s">
        <v>133</v>
      </c>
    </row>
    <row r="183" spans="6:6" x14ac:dyDescent="0.25">
      <c r="F183" s="111" t="s">
        <v>133</v>
      </c>
    </row>
    <row r="184" spans="6:6" x14ac:dyDescent="0.25">
      <c r="F184" s="111" t="s">
        <v>4032</v>
      </c>
    </row>
    <row r="185" spans="6:6" x14ac:dyDescent="0.25">
      <c r="F185" s="111" t="s">
        <v>2635</v>
      </c>
    </row>
    <row r="186" spans="6:6" x14ac:dyDescent="0.25">
      <c r="F186" s="111" t="s">
        <v>4033</v>
      </c>
    </row>
    <row r="187" spans="6:6" x14ac:dyDescent="0.25">
      <c r="F187" s="111" t="s">
        <v>2647</v>
      </c>
    </row>
    <row r="188" spans="6:6" x14ac:dyDescent="0.25">
      <c r="F188" s="111" t="s">
        <v>2612</v>
      </c>
    </row>
    <row r="189" spans="6:6" x14ac:dyDescent="0.25">
      <c r="F189" s="111" t="s">
        <v>133</v>
      </c>
    </row>
    <row r="190" spans="6:6" x14ac:dyDescent="0.25">
      <c r="F190" s="111" t="s">
        <v>133</v>
      </c>
    </row>
    <row r="191" spans="6:6" x14ac:dyDescent="0.25">
      <c r="F191" s="111" t="s">
        <v>133</v>
      </c>
    </row>
    <row r="192" spans="6:6" x14ac:dyDescent="0.25">
      <c r="F192" s="111" t="s">
        <v>133</v>
      </c>
    </row>
    <row r="193" spans="6:6" x14ac:dyDescent="0.25">
      <c r="F193" s="111" t="s">
        <v>133</v>
      </c>
    </row>
    <row r="194" spans="6:6" x14ac:dyDescent="0.25">
      <c r="F194" s="111" t="s">
        <v>133</v>
      </c>
    </row>
    <row r="195" spans="6:6" x14ac:dyDescent="0.25">
      <c r="F195" s="111" t="s">
        <v>133</v>
      </c>
    </row>
    <row r="196" spans="6:6" x14ac:dyDescent="0.25">
      <c r="F196" s="111" t="s">
        <v>133</v>
      </c>
    </row>
    <row r="197" spans="6:6" x14ac:dyDescent="0.25">
      <c r="F197" s="111" t="s">
        <v>133</v>
      </c>
    </row>
    <row r="198" spans="6:6" x14ac:dyDescent="0.25">
      <c r="F198" s="111" t="s">
        <v>133</v>
      </c>
    </row>
    <row r="199" spans="6:6" x14ac:dyDescent="0.25">
      <c r="F199" s="111" t="s">
        <v>133</v>
      </c>
    </row>
    <row r="200" spans="6:6" x14ac:dyDescent="0.25">
      <c r="F200" s="111" t="s">
        <v>133</v>
      </c>
    </row>
    <row r="201" spans="6:6" x14ac:dyDescent="0.25">
      <c r="F201" s="111" t="s">
        <v>133</v>
      </c>
    </row>
    <row r="202" spans="6:6" x14ac:dyDescent="0.25">
      <c r="F202" s="111" t="s">
        <v>133</v>
      </c>
    </row>
    <row r="203" spans="6:6" x14ac:dyDescent="0.25">
      <c r="F203" s="111" t="s">
        <v>133</v>
      </c>
    </row>
    <row r="204" spans="6:6" x14ac:dyDescent="0.25">
      <c r="F204" s="111" t="s">
        <v>133</v>
      </c>
    </row>
    <row r="205" spans="6:6" x14ac:dyDescent="0.25">
      <c r="F205" s="111" t="s">
        <v>133</v>
      </c>
    </row>
    <row r="206" spans="6:6" x14ac:dyDescent="0.25">
      <c r="F206" s="111" t="s">
        <v>133</v>
      </c>
    </row>
    <row r="207" spans="6:6" x14ac:dyDescent="0.25">
      <c r="F207" s="111" t="s">
        <v>133</v>
      </c>
    </row>
    <row r="208" spans="6:6" x14ac:dyDescent="0.25">
      <c r="F208" s="111" t="s">
        <v>133</v>
      </c>
    </row>
    <row r="209" spans="6:6" x14ac:dyDescent="0.25">
      <c r="F209" s="111" t="s">
        <v>133</v>
      </c>
    </row>
    <row r="210" spans="6:6" x14ac:dyDescent="0.25">
      <c r="F210" s="111" t="s">
        <v>133</v>
      </c>
    </row>
    <row r="211" spans="6:6" x14ac:dyDescent="0.25">
      <c r="F211" s="111" t="s">
        <v>133</v>
      </c>
    </row>
    <row r="212" spans="6:6" x14ac:dyDescent="0.25">
      <c r="F212" s="111" t="s">
        <v>133</v>
      </c>
    </row>
    <row r="213" spans="6:6" x14ac:dyDescent="0.25">
      <c r="F213" s="111" t="s">
        <v>133</v>
      </c>
    </row>
    <row r="214" spans="6:6" x14ac:dyDescent="0.25">
      <c r="F214" s="111" t="s">
        <v>133</v>
      </c>
    </row>
    <row r="215" spans="6:6" x14ac:dyDescent="0.25">
      <c r="F215" s="111" t="s">
        <v>133</v>
      </c>
    </row>
    <row r="216" spans="6:6" x14ac:dyDescent="0.25">
      <c r="F216" s="111" t="s">
        <v>133</v>
      </c>
    </row>
    <row r="217" spans="6:6" x14ac:dyDescent="0.25">
      <c r="F217" s="111" t="s">
        <v>133</v>
      </c>
    </row>
    <row r="218" spans="6:6" x14ac:dyDescent="0.25">
      <c r="F218" s="111" t="s">
        <v>133</v>
      </c>
    </row>
    <row r="219" spans="6:6" x14ac:dyDescent="0.25">
      <c r="F219" s="111" t="s">
        <v>133</v>
      </c>
    </row>
    <row r="220" spans="6:6" x14ac:dyDescent="0.25">
      <c r="F220" s="111" t="s">
        <v>133</v>
      </c>
    </row>
    <row r="221" spans="6:6" x14ac:dyDescent="0.25">
      <c r="F221" s="111" t="s">
        <v>133</v>
      </c>
    </row>
    <row r="222" spans="6:6" x14ac:dyDescent="0.25">
      <c r="F222" s="111" t="s">
        <v>133</v>
      </c>
    </row>
    <row r="223" spans="6:6" x14ac:dyDescent="0.25">
      <c r="F223" s="111" t="s">
        <v>133</v>
      </c>
    </row>
    <row r="224" spans="6:6" x14ac:dyDescent="0.25">
      <c r="F224" s="111" t="s">
        <v>133</v>
      </c>
    </row>
    <row r="225" spans="6:6" x14ac:dyDescent="0.25">
      <c r="F225" s="111" t="s">
        <v>133</v>
      </c>
    </row>
    <row r="226" spans="6:6" x14ac:dyDescent="0.25">
      <c r="F226" s="111" t="s">
        <v>133</v>
      </c>
    </row>
    <row r="227" spans="6:6" x14ac:dyDescent="0.25">
      <c r="F227" s="111" t="s">
        <v>133</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7C65A-CBA2-498C-A241-26E7D76D5C47}">
  <dimension ref="A1:C7"/>
  <sheetViews>
    <sheetView workbookViewId="0">
      <selection activeCell="I17" sqref="I17"/>
    </sheetView>
  </sheetViews>
  <sheetFormatPr defaultRowHeight="15" x14ac:dyDescent="0.25"/>
  <cols>
    <col min="1" max="1" width="18.140625" bestFit="1" customWidth="1"/>
    <col min="2" max="2" width="9.7109375" bestFit="1" customWidth="1"/>
  </cols>
  <sheetData>
    <row r="1" spans="1:3" x14ac:dyDescent="0.25">
      <c r="A1" s="183" t="s">
        <v>4066</v>
      </c>
      <c r="B1" s="182" t="s">
        <v>4067</v>
      </c>
      <c r="C1" s="182" t="s">
        <v>4068</v>
      </c>
    </row>
    <row r="2" spans="1:3" x14ac:dyDescent="0.25">
      <c r="A2" s="183" t="s">
        <v>4117</v>
      </c>
      <c r="B2" s="182" t="s">
        <v>2493</v>
      </c>
      <c r="C2" s="183">
        <v>2</v>
      </c>
    </row>
    <row r="3" spans="1:3" x14ac:dyDescent="0.25">
      <c r="A3" t="s">
        <v>4118</v>
      </c>
      <c r="B3" s="182"/>
    </row>
    <row r="4" spans="1:3" x14ac:dyDescent="0.25">
      <c r="A4" t="s">
        <v>4119</v>
      </c>
    </row>
    <row r="5" spans="1:3" x14ac:dyDescent="0.25">
      <c r="A5" t="s">
        <v>4120</v>
      </c>
    </row>
    <row r="6" spans="1:3" x14ac:dyDescent="0.25">
      <c r="A6" t="s">
        <v>4121</v>
      </c>
    </row>
    <row r="7" spans="1:3" x14ac:dyDescent="0.25">
      <c r="A7" t="s">
        <v>4125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47425-E9C2-41EA-9CA4-9AE5D729C04B}">
  <dimension ref="A3:S133"/>
  <sheetViews>
    <sheetView topLeftCell="A92" workbookViewId="0">
      <selection activeCell="E104" sqref="E104:E118"/>
    </sheetView>
  </sheetViews>
  <sheetFormatPr defaultRowHeight="15" x14ac:dyDescent="0.25"/>
  <cols>
    <col min="1" max="1" width="17.85546875" bestFit="1" customWidth="1"/>
    <col min="2" max="2" width="10.5703125" bestFit="1" customWidth="1"/>
    <col min="3" max="3" width="11.5703125" bestFit="1" customWidth="1"/>
    <col min="4" max="4" width="25.28515625" bestFit="1" customWidth="1"/>
    <col min="5" max="5" width="55.28515625" bestFit="1" customWidth="1"/>
    <col min="6" max="6" width="20.7109375" customWidth="1"/>
    <col min="7" max="7" width="11" bestFit="1" customWidth="1"/>
    <col min="8" max="8" width="15.28515625" bestFit="1" customWidth="1"/>
    <col min="9" max="9" width="13.140625" bestFit="1" customWidth="1"/>
    <col min="10" max="10" width="12.7109375" bestFit="1" customWidth="1"/>
    <col min="11" max="11" width="18.140625" bestFit="1" customWidth="1"/>
    <col min="12" max="12" width="17.42578125" customWidth="1"/>
  </cols>
  <sheetData>
    <row r="3" spans="1:19" s="153" customFormat="1" x14ac:dyDescent="0.25">
      <c r="A3" s="152" t="s">
        <v>1</v>
      </c>
      <c r="B3" s="152" t="s">
        <v>2</v>
      </c>
      <c r="C3" s="152" t="s">
        <v>4</v>
      </c>
      <c r="D3" s="155"/>
      <c r="E3" s="155" t="s">
        <v>25</v>
      </c>
      <c r="F3" s="160" t="s">
        <v>26</v>
      </c>
      <c r="G3" s="160" t="s">
        <v>27</v>
      </c>
      <c r="H3" s="160" t="s">
        <v>28</v>
      </c>
      <c r="I3" s="160" t="s">
        <v>29</v>
      </c>
      <c r="J3" s="160" t="s">
        <v>30</v>
      </c>
      <c r="K3" s="160" t="s">
        <v>31</v>
      </c>
      <c r="L3" s="160" t="s">
        <v>4040</v>
      </c>
      <c r="M3" s="160" t="s">
        <v>4063</v>
      </c>
      <c r="N3" s="160" t="s">
        <v>4064</v>
      </c>
      <c r="O3" s="160" t="s">
        <v>4065</v>
      </c>
      <c r="P3"/>
      <c r="Q3"/>
      <c r="R3"/>
      <c r="S3"/>
    </row>
    <row r="4" spans="1:19" s="153" customFormat="1" x14ac:dyDescent="0.25">
      <c r="A4" s="152"/>
      <c r="B4" s="152"/>
      <c r="C4" s="152"/>
      <c r="D4" s="155"/>
      <c r="E4" s="155"/>
      <c r="F4" s="155"/>
      <c r="G4" s="155"/>
      <c r="H4" s="155"/>
      <c r="I4" s="155"/>
      <c r="J4" s="155"/>
      <c r="K4" s="155"/>
      <c r="L4"/>
      <c r="M4"/>
      <c r="N4"/>
      <c r="O4"/>
      <c r="P4"/>
      <c r="Q4"/>
      <c r="R4"/>
      <c r="S4"/>
    </row>
    <row r="5" spans="1:19" s="153" customFormat="1" ht="20.100000000000001" customHeight="1" x14ac:dyDescent="0.25">
      <c r="C5" s="153" t="s">
        <v>32</v>
      </c>
      <c r="D5" s="157"/>
      <c r="E5" t="s">
        <v>38</v>
      </c>
      <c r="F5" s="154" t="s">
        <v>4157</v>
      </c>
      <c r="G5" s="183"/>
      <c r="H5" s="161"/>
      <c r="I5" s="162" t="s">
        <v>102</v>
      </c>
      <c r="J5" s="162" t="s">
        <v>4076</v>
      </c>
      <c r="K5" s="162" t="s">
        <v>4076</v>
      </c>
      <c r="L5" s="162"/>
      <c r="M5" s="162"/>
      <c r="N5" s="162"/>
      <c r="O5" s="162"/>
      <c r="P5"/>
      <c r="Q5"/>
      <c r="R5"/>
      <c r="S5"/>
    </row>
    <row r="6" spans="1:19" s="153" customFormat="1" ht="20.100000000000001" customHeight="1" x14ac:dyDescent="0.25">
      <c r="C6" s="153" t="s">
        <v>32</v>
      </c>
      <c r="D6" s="157"/>
      <c r="E6" t="s">
        <v>2940</v>
      </c>
      <c r="F6" s="154">
        <v>1234</v>
      </c>
      <c r="G6" s="183"/>
      <c r="I6" s="162" t="s">
        <v>102</v>
      </c>
      <c r="J6" s="162" t="s">
        <v>4076</v>
      </c>
      <c r="K6" s="162" t="s">
        <v>4076</v>
      </c>
      <c r="L6" s="162"/>
      <c r="M6" s="162"/>
      <c r="N6" s="162"/>
      <c r="O6" s="162"/>
      <c r="P6"/>
      <c r="Q6"/>
      <c r="R6"/>
      <c r="S6"/>
    </row>
    <row r="7" spans="1:19" s="153" customFormat="1" ht="20.100000000000001" customHeight="1" x14ac:dyDescent="0.25">
      <c r="C7" s="153" t="s">
        <v>32</v>
      </c>
      <c r="D7" s="157"/>
      <c r="E7" t="s">
        <v>4109</v>
      </c>
      <c r="F7" s="186" t="s">
        <v>4158</v>
      </c>
      <c r="G7" s="183"/>
      <c r="I7" s="162" t="s">
        <v>102</v>
      </c>
      <c r="J7" s="162" t="s">
        <v>4076</v>
      </c>
      <c r="K7" s="162" t="s">
        <v>4076</v>
      </c>
      <c r="L7" s="162"/>
      <c r="M7" s="162"/>
      <c r="N7" s="162"/>
      <c r="O7" s="162"/>
      <c r="P7"/>
      <c r="Q7"/>
      <c r="R7"/>
      <c r="S7"/>
    </row>
    <row r="8" spans="1:19" s="153" customFormat="1" ht="20.100000000000001" customHeight="1" x14ac:dyDescent="0.25">
      <c r="C8" s="153" t="s">
        <v>32</v>
      </c>
      <c r="D8" s="157"/>
      <c r="E8" t="s">
        <v>2957</v>
      </c>
      <c r="F8" s="154" t="s">
        <v>4159</v>
      </c>
      <c r="G8" s="183"/>
      <c r="I8" s="162" t="s">
        <v>102</v>
      </c>
      <c r="J8" s="162" t="s">
        <v>4076</v>
      </c>
      <c r="K8" s="162" t="s">
        <v>4076</v>
      </c>
      <c r="L8" s="162"/>
      <c r="M8" s="162"/>
      <c r="N8" s="162"/>
      <c r="O8" s="162"/>
      <c r="P8"/>
      <c r="Q8"/>
      <c r="R8"/>
      <c r="S8"/>
    </row>
    <row r="9" spans="1:19" s="183" customFormat="1" x14ac:dyDescent="0.25">
      <c r="C9" s="153" t="s">
        <v>32</v>
      </c>
      <c r="E9" t="s">
        <v>40</v>
      </c>
      <c r="F9" s="111">
        <v>4</v>
      </c>
      <c r="I9" s="162" t="s">
        <v>102</v>
      </c>
      <c r="J9" s="162" t="s">
        <v>4076</v>
      </c>
      <c r="K9" s="162" t="s">
        <v>4076</v>
      </c>
      <c r="L9" s="162"/>
      <c r="M9" s="162"/>
      <c r="N9" s="162"/>
      <c r="O9" s="162"/>
    </row>
    <row r="10" spans="1:19" s="183" customFormat="1" x14ac:dyDescent="0.25">
      <c r="C10" s="153" t="s">
        <v>32</v>
      </c>
      <c r="E10" t="s">
        <v>3072</v>
      </c>
      <c r="F10" s="111">
        <v>90000000</v>
      </c>
      <c r="G10" s="183" t="s">
        <v>2735</v>
      </c>
      <c r="I10" s="162" t="s">
        <v>102</v>
      </c>
      <c r="J10" s="162" t="s">
        <v>4076</v>
      </c>
      <c r="K10" s="162" t="s">
        <v>4076</v>
      </c>
      <c r="L10" s="162"/>
      <c r="M10" s="162"/>
      <c r="N10" s="162"/>
      <c r="O10" s="162"/>
    </row>
    <row r="11" spans="1:19" x14ac:dyDescent="0.25">
      <c r="C11" s="153" t="s">
        <v>32</v>
      </c>
      <c r="E11" s="183" t="s">
        <v>36</v>
      </c>
      <c r="F11" s="111" t="s">
        <v>4160</v>
      </c>
      <c r="G11" s="183"/>
      <c r="I11" s="162" t="s">
        <v>102</v>
      </c>
      <c r="J11" s="162" t="s">
        <v>4076</v>
      </c>
      <c r="K11" s="162" t="s">
        <v>4076</v>
      </c>
      <c r="L11" s="162"/>
      <c r="M11" s="162"/>
      <c r="N11" s="162"/>
      <c r="O11" s="162"/>
    </row>
    <row r="12" spans="1:19" x14ac:dyDescent="0.25">
      <c r="C12" s="153" t="s">
        <v>32</v>
      </c>
      <c r="E12" s="183" t="s">
        <v>2956</v>
      </c>
      <c r="F12" s="111" t="s">
        <v>2956</v>
      </c>
      <c r="G12" s="183"/>
      <c r="I12" s="162" t="s">
        <v>102</v>
      </c>
      <c r="J12" s="162" t="s">
        <v>4076</v>
      </c>
      <c r="K12" s="162" t="s">
        <v>4076</v>
      </c>
      <c r="L12" s="162"/>
      <c r="M12" s="162"/>
      <c r="N12" s="162"/>
      <c r="O12" s="162"/>
    </row>
    <row r="13" spans="1:19" x14ac:dyDescent="0.25">
      <c r="C13" s="153" t="s">
        <v>32</v>
      </c>
      <c r="E13" t="s">
        <v>2955</v>
      </c>
      <c r="F13" s="111" t="s">
        <v>4161</v>
      </c>
      <c r="G13" s="183"/>
      <c r="I13" s="162" t="s">
        <v>102</v>
      </c>
      <c r="J13" s="162" t="s">
        <v>4076</v>
      </c>
      <c r="K13" s="162" t="s">
        <v>4076</v>
      </c>
      <c r="L13" s="162"/>
      <c r="M13" s="162"/>
      <c r="N13" s="162"/>
      <c r="O13" s="162"/>
    </row>
    <row r="14" spans="1:19" x14ac:dyDescent="0.25">
      <c r="C14" s="153" t="s">
        <v>32</v>
      </c>
      <c r="E14" s="183" t="s">
        <v>39</v>
      </c>
      <c r="F14" s="111" t="s">
        <v>4160</v>
      </c>
      <c r="G14" s="183"/>
      <c r="I14" s="162" t="s">
        <v>102</v>
      </c>
      <c r="J14" s="162" t="s">
        <v>4076</v>
      </c>
      <c r="K14" s="162" t="s">
        <v>4076</v>
      </c>
      <c r="L14" s="162"/>
      <c r="M14" s="162"/>
      <c r="N14" s="162"/>
      <c r="O14" s="162"/>
    </row>
    <row r="15" spans="1:19" x14ac:dyDescent="0.25">
      <c r="C15" s="153" t="s">
        <v>32</v>
      </c>
      <c r="E15" t="s">
        <v>41</v>
      </c>
      <c r="F15" s="111" t="s">
        <v>4160</v>
      </c>
      <c r="G15" s="183"/>
      <c r="I15" s="162" t="s">
        <v>102</v>
      </c>
      <c r="J15" s="162" t="s">
        <v>4076</v>
      </c>
      <c r="K15" s="162" t="s">
        <v>4076</v>
      </c>
      <c r="L15" s="162"/>
      <c r="M15" s="162"/>
      <c r="N15" s="162"/>
      <c r="O15" s="162"/>
    </row>
    <row r="16" spans="1:19" x14ac:dyDescent="0.25">
      <c r="C16" s="153" t="s">
        <v>32</v>
      </c>
      <c r="E16" t="s">
        <v>3027</v>
      </c>
      <c r="F16" s="111" t="s">
        <v>2886</v>
      </c>
      <c r="G16" s="183"/>
      <c r="I16" s="162" t="s">
        <v>102</v>
      </c>
      <c r="J16" s="162" t="s">
        <v>4076</v>
      </c>
      <c r="K16" s="162" t="s">
        <v>4076</v>
      </c>
      <c r="L16" s="162"/>
      <c r="M16" s="162"/>
      <c r="N16" s="162"/>
      <c r="O16" s="162"/>
    </row>
    <row r="17" spans="3:15" s="183" customFormat="1" x14ac:dyDescent="0.25"/>
    <row r="18" spans="3:15" x14ac:dyDescent="0.25">
      <c r="C18" s="153" t="s">
        <v>32</v>
      </c>
      <c r="E18" t="s">
        <v>3398</v>
      </c>
      <c r="F18" s="111" t="s">
        <v>4162</v>
      </c>
      <c r="G18" s="183"/>
      <c r="I18" s="162" t="s">
        <v>102</v>
      </c>
      <c r="J18" s="162" t="s">
        <v>4076</v>
      </c>
      <c r="K18" s="162" t="s">
        <v>4076</v>
      </c>
      <c r="L18" s="162"/>
      <c r="M18" s="162"/>
      <c r="N18" s="162"/>
      <c r="O18" s="162"/>
    </row>
    <row r="19" spans="3:15" x14ac:dyDescent="0.25">
      <c r="C19" s="153" t="s">
        <v>32</v>
      </c>
      <c r="E19" t="s">
        <v>700</v>
      </c>
      <c r="F19" s="111" t="s">
        <v>4163</v>
      </c>
      <c r="G19" s="183"/>
      <c r="I19" s="162" t="s">
        <v>102</v>
      </c>
      <c r="J19" s="162" t="s">
        <v>4076</v>
      </c>
      <c r="K19" s="162" t="s">
        <v>4076</v>
      </c>
      <c r="L19" s="162"/>
      <c r="M19" s="162"/>
      <c r="N19" s="162"/>
      <c r="O19" s="162"/>
    </row>
    <row r="20" spans="3:15" x14ac:dyDescent="0.25">
      <c r="C20" s="153" t="s">
        <v>32</v>
      </c>
      <c r="E20" t="s">
        <v>415</v>
      </c>
      <c r="F20" s="111">
        <v>59</v>
      </c>
      <c r="G20" s="183" t="s">
        <v>57</v>
      </c>
      <c r="I20" s="162" t="s">
        <v>102</v>
      </c>
      <c r="J20" s="162" t="s">
        <v>4076</v>
      </c>
      <c r="K20" s="162" t="s">
        <v>4076</v>
      </c>
      <c r="L20" s="162"/>
      <c r="M20" s="162"/>
      <c r="N20" s="162"/>
      <c r="O20" s="162"/>
    </row>
    <row r="21" spans="3:15" x14ac:dyDescent="0.25">
      <c r="C21" s="153" t="s">
        <v>32</v>
      </c>
      <c r="E21" t="s">
        <v>417</v>
      </c>
      <c r="F21" s="111">
        <v>4</v>
      </c>
      <c r="G21" s="183" t="s">
        <v>57</v>
      </c>
      <c r="I21" s="162" t="s">
        <v>102</v>
      </c>
      <c r="J21" s="162" t="s">
        <v>4076</v>
      </c>
      <c r="K21" s="162" t="s">
        <v>4076</v>
      </c>
      <c r="L21" s="162"/>
      <c r="M21" s="162"/>
      <c r="N21" s="162"/>
      <c r="O21" s="162"/>
    </row>
    <row r="22" spans="3:15" x14ac:dyDescent="0.25">
      <c r="C22" s="153" t="s">
        <v>32</v>
      </c>
      <c r="E22" t="s">
        <v>411</v>
      </c>
      <c r="F22" s="111" t="s">
        <v>411</v>
      </c>
      <c r="G22" s="183"/>
      <c r="I22" s="162" t="s">
        <v>102</v>
      </c>
      <c r="J22" s="162" t="s">
        <v>4076</v>
      </c>
      <c r="K22" s="162" t="s">
        <v>4076</v>
      </c>
      <c r="L22" s="162"/>
      <c r="M22" s="162"/>
      <c r="N22" s="162"/>
      <c r="O22" s="162"/>
    </row>
    <row r="23" spans="3:15" x14ac:dyDescent="0.25">
      <c r="C23" s="153" t="s">
        <v>32</v>
      </c>
      <c r="E23" t="s">
        <v>2998</v>
      </c>
      <c r="F23" s="111" t="b">
        <v>1</v>
      </c>
      <c r="G23" s="183"/>
      <c r="H23" t="s">
        <v>4075</v>
      </c>
      <c r="I23" s="162" t="s">
        <v>102</v>
      </c>
      <c r="J23" s="162" t="s">
        <v>4076</v>
      </c>
      <c r="K23" s="162" t="s">
        <v>4076</v>
      </c>
      <c r="L23" s="162"/>
      <c r="M23" s="162"/>
      <c r="N23" s="162"/>
      <c r="O23" s="162"/>
    </row>
    <row r="24" spans="3:15" x14ac:dyDescent="0.25">
      <c r="C24" s="153" t="s">
        <v>32</v>
      </c>
      <c r="E24" s="183" t="s">
        <v>52</v>
      </c>
      <c r="F24" s="111" t="s">
        <v>4164</v>
      </c>
      <c r="G24" s="183"/>
      <c r="I24" s="162" t="s">
        <v>102</v>
      </c>
      <c r="J24" s="162" t="s">
        <v>4076</v>
      </c>
      <c r="K24" s="162" t="s">
        <v>4076</v>
      </c>
      <c r="L24" s="162"/>
      <c r="M24" s="162"/>
      <c r="N24" s="162"/>
      <c r="O24" s="162"/>
    </row>
    <row r="25" spans="3:15" x14ac:dyDescent="0.25">
      <c r="C25" s="153" t="s">
        <v>32</v>
      </c>
      <c r="E25" s="183" t="s">
        <v>2997</v>
      </c>
      <c r="F25" s="111" t="s">
        <v>4165</v>
      </c>
      <c r="G25" s="183"/>
      <c r="I25" s="162" t="s">
        <v>102</v>
      </c>
      <c r="J25" s="162" t="s">
        <v>4076</v>
      </c>
      <c r="K25" s="162" t="s">
        <v>4076</v>
      </c>
      <c r="L25" s="162"/>
      <c r="M25" s="162"/>
      <c r="N25" s="162"/>
      <c r="O25" s="162"/>
    </row>
    <row r="26" spans="3:15" x14ac:dyDescent="0.25">
      <c r="C26" s="153" t="s">
        <v>32</v>
      </c>
      <c r="E26" s="183" t="s">
        <v>776</v>
      </c>
      <c r="F26" s="111" t="s">
        <v>4162</v>
      </c>
      <c r="G26" s="183"/>
      <c r="I26" s="162" t="s">
        <v>102</v>
      </c>
      <c r="J26" s="162" t="s">
        <v>4076</v>
      </c>
      <c r="K26" s="162" t="s">
        <v>4076</v>
      </c>
      <c r="L26" s="162"/>
      <c r="M26" s="162"/>
      <c r="N26" s="162"/>
      <c r="O26" s="162"/>
    </row>
    <row r="27" spans="3:15" s="183" customFormat="1" x14ac:dyDescent="0.25"/>
    <row r="28" spans="3:15" x14ac:dyDescent="0.25">
      <c r="C28" s="153" t="s">
        <v>32</v>
      </c>
      <c r="E28" s="185" t="s">
        <v>2936</v>
      </c>
      <c r="F28" s="111" t="s">
        <v>4164</v>
      </c>
      <c r="G28" s="183"/>
      <c r="I28" s="162" t="s">
        <v>102</v>
      </c>
      <c r="J28" s="162" t="s">
        <v>4076</v>
      </c>
      <c r="K28" s="162" t="s">
        <v>4076</v>
      </c>
      <c r="L28" s="162"/>
      <c r="M28" s="162"/>
      <c r="N28" s="162"/>
      <c r="O28" s="162"/>
    </row>
    <row r="29" spans="3:15" x14ac:dyDescent="0.25">
      <c r="C29" s="153" t="s">
        <v>32</v>
      </c>
      <c r="E29" s="185" t="s">
        <v>2938</v>
      </c>
      <c r="F29" s="111" t="s">
        <v>4166</v>
      </c>
      <c r="G29" s="183"/>
      <c r="I29" s="162" t="s">
        <v>102</v>
      </c>
      <c r="J29" s="162" t="s">
        <v>4076</v>
      </c>
      <c r="K29" s="162" t="s">
        <v>4076</v>
      </c>
      <c r="L29" s="162"/>
      <c r="M29" s="162"/>
      <c r="N29" s="162"/>
      <c r="O29" s="162"/>
    </row>
    <row r="30" spans="3:15" x14ac:dyDescent="0.25">
      <c r="C30" s="153" t="s">
        <v>32</v>
      </c>
      <c r="E30" t="s">
        <v>3066</v>
      </c>
      <c r="F30" s="111" t="s">
        <v>4160</v>
      </c>
      <c r="G30" s="183"/>
      <c r="I30" s="162" t="s">
        <v>102</v>
      </c>
      <c r="J30" s="162" t="s">
        <v>4076</v>
      </c>
      <c r="K30" s="162" t="s">
        <v>4076</v>
      </c>
      <c r="L30" s="162"/>
      <c r="M30" s="162"/>
      <c r="N30" s="162"/>
      <c r="O30" s="162"/>
    </row>
    <row r="31" spans="3:15" x14ac:dyDescent="0.25">
      <c r="C31" s="153" t="s">
        <v>32</v>
      </c>
      <c r="E31" t="s">
        <v>44</v>
      </c>
      <c r="F31" s="111" t="s">
        <v>4160</v>
      </c>
      <c r="G31" s="183"/>
      <c r="I31" s="162" t="s">
        <v>102</v>
      </c>
      <c r="J31" s="162" t="s">
        <v>4076</v>
      </c>
      <c r="K31" s="162" t="s">
        <v>4076</v>
      </c>
      <c r="L31" s="162"/>
      <c r="M31" s="162"/>
      <c r="N31" s="162"/>
      <c r="O31" s="162"/>
    </row>
    <row r="32" spans="3:15" x14ac:dyDescent="0.25">
      <c r="C32" s="153" t="s">
        <v>32</v>
      </c>
      <c r="E32" t="s">
        <v>48</v>
      </c>
      <c r="F32" s="111" t="s">
        <v>4160</v>
      </c>
      <c r="G32" s="183"/>
      <c r="I32" s="162" t="s">
        <v>102</v>
      </c>
      <c r="J32" s="162" t="s">
        <v>4076</v>
      </c>
      <c r="K32" s="162" t="s">
        <v>4076</v>
      </c>
      <c r="L32" s="162"/>
      <c r="M32" s="162"/>
      <c r="N32" s="162"/>
      <c r="O32" s="162"/>
    </row>
    <row r="33" spans="3:15" x14ac:dyDescent="0.25">
      <c r="C33" s="153" t="s">
        <v>32</v>
      </c>
      <c r="E33" s="185" t="s">
        <v>2951</v>
      </c>
      <c r="F33" s="111" t="s">
        <v>4160</v>
      </c>
      <c r="G33" s="183"/>
      <c r="I33" s="162" t="s">
        <v>102</v>
      </c>
      <c r="J33" s="162" t="s">
        <v>4076</v>
      </c>
      <c r="K33" s="162" t="s">
        <v>4076</v>
      </c>
      <c r="L33" s="162"/>
      <c r="M33" s="162"/>
      <c r="N33" s="162"/>
      <c r="O33" s="162"/>
    </row>
    <row r="34" spans="3:15" x14ac:dyDescent="0.25">
      <c r="C34" s="153" t="s">
        <v>32</v>
      </c>
      <c r="E34" s="185" t="s">
        <v>2953</v>
      </c>
      <c r="F34" s="111" t="s">
        <v>4160</v>
      </c>
      <c r="G34" s="183"/>
      <c r="I34" s="162" t="s">
        <v>102</v>
      </c>
      <c r="J34" s="162" t="s">
        <v>4076</v>
      </c>
      <c r="K34" s="162" t="s">
        <v>4076</v>
      </c>
      <c r="L34" s="162"/>
      <c r="M34" s="162"/>
      <c r="N34" s="162"/>
      <c r="O34" s="162"/>
    </row>
    <row r="35" spans="3:15" x14ac:dyDescent="0.25">
      <c r="C35" s="153" t="s">
        <v>32</v>
      </c>
      <c r="E35" t="s">
        <v>3067</v>
      </c>
      <c r="F35" s="111" t="s">
        <v>4160</v>
      </c>
      <c r="G35" s="183"/>
      <c r="I35" s="162" t="s">
        <v>102</v>
      </c>
      <c r="J35" s="162" t="s">
        <v>4076</v>
      </c>
      <c r="K35" s="162" t="s">
        <v>4076</v>
      </c>
      <c r="L35" s="162"/>
      <c r="M35" s="162"/>
      <c r="N35" s="162"/>
      <c r="O35" s="162"/>
    </row>
    <row r="36" spans="3:15" x14ac:dyDescent="0.25">
      <c r="C36" s="153" t="s">
        <v>32</v>
      </c>
      <c r="E36" t="s">
        <v>3068</v>
      </c>
      <c r="F36" s="111" t="s">
        <v>4160</v>
      </c>
      <c r="G36" s="183"/>
      <c r="I36" s="162" t="s">
        <v>102</v>
      </c>
      <c r="J36" s="162" t="s">
        <v>4076</v>
      </c>
      <c r="K36" s="162" t="s">
        <v>4076</v>
      </c>
      <c r="L36" s="162"/>
      <c r="M36" s="162"/>
      <c r="N36" s="162"/>
      <c r="O36" s="162"/>
    </row>
    <row r="37" spans="3:15" s="183" customFormat="1" x14ac:dyDescent="0.25"/>
    <row r="38" spans="3:15" s="183" customFormat="1" x14ac:dyDescent="0.25">
      <c r="C38" s="153" t="s">
        <v>32</v>
      </c>
      <c r="E38" t="s">
        <v>3079</v>
      </c>
      <c r="F38" s="111" t="s">
        <v>4167</v>
      </c>
      <c r="G38" s="183" t="s">
        <v>2782</v>
      </c>
      <c r="I38" s="162" t="s">
        <v>102</v>
      </c>
      <c r="J38" s="162" t="s">
        <v>4076</v>
      </c>
      <c r="K38" s="162" t="s">
        <v>4076</v>
      </c>
      <c r="L38" s="162"/>
      <c r="M38" s="162"/>
      <c r="N38" s="162"/>
      <c r="O38" s="162"/>
    </row>
    <row r="39" spans="3:15" s="183" customFormat="1" x14ac:dyDescent="0.25">
      <c r="C39" s="153" t="s">
        <v>32</v>
      </c>
      <c r="E39" t="s">
        <v>2967</v>
      </c>
      <c r="F39" s="111">
        <v>25800</v>
      </c>
      <c r="G39" s="183" t="s">
        <v>65</v>
      </c>
      <c r="I39" s="162" t="s">
        <v>102</v>
      </c>
      <c r="J39" s="162" t="s">
        <v>4076</v>
      </c>
      <c r="K39" s="162" t="s">
        <v>4076</v>
      </c>
      <c r="L39" s="162"/>
      <c r="M39" s="162"/>
      <c r="N39" s="162"/>
      <c r="O39" s="162"/>
    </row>
    <row r="40" spans="3:15" x14ac:dyDescent="0.25">
      <c r="C40" s="153" t="s">
        <v>32</v>
      </c>
      <c r="E40" t="s">
        <v>2987</v>
      </c>
      <c r="F40" s="111">
        <v>30</v>
      </c>
      <c r="G40" s="183" t="s">
        <v>57</v>
      </c>
      <c r="H40" s="161"/>
      <c r="I40" s="162" t="s">
        <v>102</v>
      </c>
      <c r="J40" s="162" t="s">
        <v>4076</v>
      </c>
      <c r="K40" s="162" t="s">
        <v>4076</v>
      </c>
      <c r="L40" s="162"/>
      <c r="M40" s="162"/>
      <c r="N40" s="162"/>
      <c r="O40" s="162"/>
    </row>
    <row r="41" spans="3:15" x14ac:dyDescent="0.25">
      <c r="C41" s="153" t="s">
        <v>32</v>
      </c>
      <c r="E41" s="183" t="s">
        <v>4079</v>
      </c>
      <c r="F41" s="111" t="s">
        <v>4168</v>
      </c>
      <c r="G41" s="183"/>
      <c r="H41" s="184"/>
      <c r="I41" s="162" t="s">
        <v>102</v>
      </c>
      <c r="J41" s="162" t="s">
        <v>4076</v>
      </c>
      <c r="K41" s="162" t="s">
        <v>4076</v>
      </c>
      <c r="L41" s="162"/>
      <c r="M41" s="162"/>
      <c r="N41" s="162"/>
      <c r="O41" s="162"/>
    </row>
    <row r="42" spans="3:15" x14ac:dyDescent="0.25">
      <c r="C42" s="153" t="s">
        <v>32</v>
      </c>
      <c r="E42" s="183" t="s">
        <v>3070</v>
      </c>
      <c r="F42" s="111" t="s">
        <v>4169</v>
      </c>
      <c r="G42" s="183"/>
      <c r="H42" s="178"/>
      <c r="I42" s="162" t="s">
        <v>102</v>
      </c>
      <c r="J42" s="162" t="s">
        <v>4076</v>
      </c>
      <c r="K42" s="162" t="s">
        <v>4076</v>
      </c>
      <c r="L42" s="162"/>
      <c r="M42" s="162"/>
      <c r="N42" s="162"/>
      <c r="O42" s="162"/>
    </row>
    <row r="43" spans="3:15" x14ac:dyDescent="0.25">
      <c r="C43" s="153" t="s">
        <v>32</v>
      </c>
      <c r="E43" s="185" t="s">
        <v>2971</v>
      </c>
      <c r="F43" s="111">
        <v>80</v>
      </c>
      <c r="G43" s="183" t="s">
        <v>2330</v>
      </c>
      <c r="H43" s="183"/>
      <c r="I43" s="162" t="s">
        <v>102</v>
      </c>
      <c r="J43" s="162" t="s">
        <v>4076</v>
      </c>
      <c r="K43" s="162" t="s">
        <v>4076</v>
      </c>
      <c r="L43" s="162"/>
      <c r="M43" s="162"/>
      <c r="N43" s="162"/>
      <c r="O43" s="162"/>
    </row>
    <row r="44" spans="3:15" s="183" customFormat="1" x14ac:dyDescent="0.25"/>
    <row r="45" spans="3:15" x14ac:dyDescent="0.25">
      <c r="C45" s="153" t="s">
        <v>32</v>
      </c>
      <c r="E45" t="s">
        <v>4090</v>
      </c>
      <c r="F45" s="111" t="s">
        <v>4170</v>
      </c>
      <c r="G45" s="183"/>
      <c r="I45" s="162" t="s">
        <v>102</v>
      </c>
      <c r="J45" s="162" t="s">
        <v>4076</v>
      </c>
      <c r="K45" s="162" t="s">
        <v>4076</v>
      </c>
      <c r="L45" s="162"/>
      <c r="M45" s="162"/>
      <c r="N45" s="162"/>
      <c r="O45" s="162"/>
    </row>
    <row r="46" spans="3:15" x14ac:dyDescent="0.25">
      <c r="C46" s="153" t="s">
        <v>32</v>
      </c>
      <c r="E46" t="s">
        <v>3044</v>
      </c>
      <c r="F46" s="111" t="s">
        <v>4171</v>
      </c>
      <c r="G46" s="183"/>
      <c r="I46" s="162" t="s">
        <v>102</v>
      </c>
      <c r="J46" s="162" t="s">
        <v>4076</v>
      </c>
      <c r="K46" s="162" t="s">
        <v>4076</v>
      </c>
      <c r="L46" s="162"/>
      <c r="M46" s="162"/>
      <c r="N46" s="162"/>
      <c r="O46" s="162"/>
    </row>
    <row r="47" spans="3:15" x14ac:dyDescent="0.25">
      <c r="C47" s="153" t="s">
        <v>32</v>
      </c>
      <c r="E47" t="s">
        <v>3043</v>
      </c>
      <c r="F47" s="111" t="s">
        <v>4172</v>
      </c>
      <c r="G47" s="183"/>
      <c r="I47" s="162" t="s">
        <v>102</v>
      </c>
      <c r="J47" s="162" t="s">
        <v>4076</v>
      </c>
      <c r="K47" s="162" t="s">
        <v>4076</v>
      </c>
      <c r="L47" s="162"/>
      <c r="M47" s="162"/>
      <c r="N47" s="162"/>
      <c r="O47" s="162"/>
    </row>
    <row r="48" spans="3:15" s="183" customFormat="1" x14ac:dyDescent="0.25"/>
    <row r="49" spans="3:15" x14ac:dyDescent="0.25">
      <c r="C49" s="153" t="s">
        <v>32</v>
      </c>
      <c r="E49" t="s">
        <v>3078</v>
      </c>
      <c r="F49" s="111" t="s">
        <v>4173</v>
      </c>
      <c r="G49" s="183" t="s">
        <v>2773</v>
      </c>
      <c r="I49" s="162" t="s">
        <v>102</v>
      </c>
      <c r="J49" s="162" t="s">
        <v>4076</v>
      </c>
      <c r="K49" s="162" t="s">
        <v>4076</v>
      </c>
      <c r="L49" s="162"/>
      <c r="M49" s="162"/>
      <c r="N49" s="162"/>
      <c r="O49" s="162"/>
    </row>
    <row r="50" spans="3:15" x14ac:dyDescent="0.25">
      <c r="C50" s="153" t="s">
        <v>32</v>
      </c>
      <c r="E50" t="s">
        <v>2980</v>
      </c>
      <c r="F50" s="111" t="b">
        <v>0</v>
      </c>
      <c r="G50" s="183"/>
      <c r="H50" t="s">
        <v>4075</v>
      </c>
      <c r="I50" s="162" t="s">
        <v>102</v>
      </c>
      <c r="J50" s="162" t="s">
        <v>4076</v>
      </c>
      <c r="K50" s="162" t="s">
        <v>4076</v>
      </c>
      <c r="L50" s="162"/>
      <c r="M50" s="162"/>
      <c r="N50" s="162"/>
      <c r="O50" s="162"/>
    </row>
    <row r="51" spans="3:15" x14ac:dyDescent="0.25">
      <c r="C51" s="153" t="s">
        <v>32</v>
      </c>
      <c r="E51" s="183" t="s">
        <v>2979</v>
      </c>
      <c r="F51" s="111" t="b">
        <v>1</v>
      </c>
      <c r="G51" s="183"/>
      <c r="H51" s="183" t="s">
        <v>4075</v>
      </c>
      <c r="I51" s="162" t="s">
        <v>102</v>
      </c>
      <c r="J51" s="162" t="s">
        <v>4076</v>
      </c>
      <c r="K51" s="162" t="s">
        <v>4076</v>
      </c>
      <c r="L51" s="162"/>
      <c r="M51" s="162"/>
      <c r="N51" s="162"/>
      <c r="O51" s="162"/>
    </row>
    <row r="52" spans="3:15" s="183" customFormat="1" x14ac:dyDescent="0.25"/>
    <row r="53" spans="3:15" x14ac:dyDescent="0.25">
      <c r="C53" s="153" t="s">
        <v>32</v>
      </c>
      <c r="E53" t="s">
        <v>2995</v>
      </c>
      <c r="F53" s="111">
        <v>3</v>
      </c>
      <c r="G53" s="183" t="s">
        <v>2330</v>
      </c>
      <c r="I53" s="162" t="s">
        <v>102</v>
      </c>
      <c r="J53" s="162" t="s">
        <v>4076</v>
      </c>
      <c r="K53" s="162" t="s">
        <v>4076</v>
      </c>
      <c r="L53" s="162"/>
      <c r="M53" s="162"/>
      <c r="N53" s="162"/>
      <c r="O53" s="162"/>
    </row>
    <row r="54" spans="3:15" x14ac:dyDescent="0.25">
      <c r="C54" s="153" t="s">
        <v>32</v>
      </c>
      <c r="E54" t="s">
        <v>3080</v>
      </c>
      <c r="F54" s="111" t="s">
        <v>4174</v>
      </c>
      <c r="G54" s="183" t="s">
        <v>2791</v>
      </c>
      <c r="I54" s="162" t="s">
        <v>102</v>
      </c>
      <c r="J54" s="162" t="s">
        <v>4076</v>
      </c>
      <c r="K54" s="162" t="s">
        <v>4076</v>
      </c>
      <c r="L54" s="162"/>
      <c r="M54" s="162"/>
      <c r="N54" s="162"/>
      <c r="O54" s="162"/>
    </row>
    <row r="55" spans="3:15" x14ac:dyDescent="0.25">
      <c r="C55" s="153" t="s">
        <v>32</v>
      </c>
      <c r="E55" t="s">
        <v>3082</v>
      </c>
      <c r="F55" s="111" t="b">
        <v>1</v>
      </c>
      <c r="G55" s="183"/>
      <c r="H55" t="s">
        <v>4075</v>
      </c>
      <c r="I55" s="162" t="s">
        <v>102</v>
      </c>
      <c r="J55" s="162" t="s">
        <v>4076</v>
      </c>
      <c r="K55" s="162" t="s">
        <v>4076</v>
      </c>
      <c r="L55" s="162"/>
      <c r="M55" s="162"/>
      <c r="N55" s="162"/>
      <c r="O55" s="162"/>
    </row>
    <row r="56" spans="3:15" x14ac:dyDescent="0.25">
      <c r="C56" s="153" t="s">
        <v>32</v>
      </c>
      <c r="E56" t="s">
        <v>3081</v>
      </c>
      <c r="F56" s="111" t="s">
        <v>4175</v>
      </c>
      <c r="G56" s="183"/>
      <c r="I56" s="162" t="s">
        <v>102</v>
      </c>
      <c r="J56" s="162" t="s">
        <v>4076</v>
      </c>
      <c r="K56" s="162" t="s">
        <v>4076</v>
      </c>
      <c r="L56" s="162"/>
      <c r="M56" s="162"/>
      <c r="N56" s="162"/>
      <c r="O56" s="162"/>
    </row>
    <row r="57" spans="3:15" s="183" customFormat="1" x14ac:dyDescent="0.25"/>
    <row r="58" spans="3:15" x14ac:dyDescent="0.25">
      <c r="C58" s="153" t="s">
        <v>32</v>
      </c>
      <c r="E58" t="s">
        <v>3090</v>
      </c>
      <c r="F58" s="111">
        <v>50</v>
      </c>
      <c r="G58" s="183" t="s">
        <v>2470</v>
      </c>
      <c r="I58" s="162" t="s">
        <v>102</v>
      </c>
      <c r="J58" s="162" t="s">
        <v>4076</v>
      </c>
      <c r="K58" s="162" t="s">
        <v>4076</v>
      </c>
      <c r="L58" s="162"/>
      <c r="M58" s="162"/>
      <c r="N58" s="162"/>
      <c r="O58" s="162"/>
    </row>
    <row r="59" spans="3:15" x14ac:dyDescent="0.25">
      <c r="C59" s="153" t="s">
        <v>32</v>
      </c>
      <c r="E59" t="s">
        <v>4105</v>
      </c>
      <c r="F59" s="111">
        <v>38</v>
      </c>
      <c r="G59" s="183" t="s">
        <v>2470</v>
      </c>
      <c r="I59" s="162" t="s">
        <v>102</v>
      </c>
      <c r="J59" s="162" t="s">
        <v>4076</v>
      </c>
      <c r="K59" s="162" t="s">
        <v>4076</v>
      </c>
      <c r="L59" s="162"/>
      <c r="M59" s="162"/>
      <c r="N59" s="162"/>
      <c r="O59" s="162"/>
    </row>
    <row r="60" spans="3:15" x14ac:dyDescent="0.25">
      <c r="C60" s="153" t="s">
        <v>32</v>
      </c>
      <c r="E60" t="s">
        <v>3096</v>
      </c>
      <c r="F60" s="111">
        <v>35</v>
      </c>
      <c r="G60" s="183" t="s">
        <v>2470</v>
      </c>
      <c r="I60" s="162" t="s">
        <v>102</v>
      </c>
      <c r="J60" s="162" t="s">
        <v>4076</v>
      </c>
      <c r="K60" s="162" t="s">
        <v>4076</v>
      </c>
      <c r="L60" s="162"/>
      <c r="M60" s="162"/>
      <c r="N60" s="162"/>
      <c r="O60" s="162"/>
    </row>
    <row r="61" spans="3:15" x14ac:dyDescent="0.25">
      <c r="C61" s="153" t="s">
        <v>32</v>
      </c>
      <c r="E61" t="s">
        <v>3088</v>
      </c>
      <c r="F61" s="111">
        <v>75</v>
      </c>
      <c r="G61" s="183" t="s">
        <v>2470</v>
      </c>
      <c r="I61" s="162" t="s">
        <v>102</v>
      </c>
      <c r="J61" s="162" t="s">
        <v>4076</v>
      </c>
      <c r="K61" s="162" t="s">
        <v>4076</v>
      </c>
      <c r="L61" s="162"/>
      <c r="M61" s="162"/>
      <c r="N61" s="162"/>
      <c r="O61" s="162"/>
    </row>
    <row r="62" spans="3:15" x14ac:dyDescent="0.25">
      <c r="C62" s="153" t="s">
        <v>32</v>
      </c>
      <c r="E62" t="s">
        <v>3087</v>
      </c>
      <c r="F62" s="111">
        <v>46</v>
      </c>
      <c r="G62" s="183" t="s">
        <v>2470</v>
      </c>
      <c r="I62" s="162" t="s">
        <v>102</v>
      </c>
      <c r="J62" s="162" t="s">
        <v>4076</v>
      </c>
      <c r="K62" s="162" t="s">
        <v>4076</v>
      </c>
      <c r="L62" s="162"/>
      <c r="M62" s="162"/>
      <c r="N62" s="162"/>
      <c r="O62" s="162"/>
    </row>
    <row r="63" spans="3:15" x14ac:dyDescent="0.25">
      <c r="C63" s="153" t="s">
        <v>32</v>
      </c>
      <c r="E63" t="s">
        <v>3093</v>
      </c>
      <c r="F63" s="111">
        <v>46</v>
      </c>
      <c r="G63" s="183" t="s">
        <v>2470</v>
      </c>
      <c r="I63" s="162" t="s">
        <v>102</v>
      </c>
      <c r="J63" s="162" t="s">
        <v>4076</v>
      </c>
      <c r="K63" s="162" t="s">
        <v>4076</v>
      </c>
      <c r="L63" s="162"/>
      <c r="M63" s="162"/>
      <c r="N63" s="162"/>
      <c r="O63" s="162"/>
    </row>
    <row r="64" spans="3:15" x14ac:dyDescent="0.25">
      <c r="C64" s="153" t="s">
        <v>32</v>
      </c>
      <c r="E64" t="s">
        <v>3092</v>
      </c>
      <c r="F64" s="111">
        <v>4</v>
      </c>
      <c r="G64" s="183" t="s">
        <v>2470</v>
      </c>
      <c r="I64" s="162" t="s">
        <v>102</v>
      </c>
      <c r="J64" s="162" t="s">
        <v>4076</v>
      </c>
      <c r="K64" s="162" t="s">
        <v>4076</v>
      </c>
      <c r="L64" s="162"/>
      <c r="M64" s="162"/>
      <c r="N64" s="162"/>
      <c r="O64" s="162"/>
    </row>
    <row r="65" spans="3:15" x14ac:dyDescent="0.25">
      <c r="C65" s="153" t="s">
        <v>32</v>
      </c>
      <c r="E65" t="s">
        <v>3089</v>
      </c>
      <c r="F65" s="111">
        <v>86</v>
      </c>
      <c r="G65" s="183" t="s">
        <v>2470</v>
      </c>
      <c r="I65" s="162" t="s">
        <v>102</v>
      </c>
      <c r="J65" s="162" t="s">
        <v>4076</v>
      </c>
      <c r="K65" s="162" t="s">
        <v>4076</v>
      </c>
      <c r="L65" s="162"/>
      <c r="M65" s="162"/>
      <c r="N65" s="162"/>
      <c r="O65" s="162"/>
    </row>
    <row r="66" spans="3:15" x14ac:dyDescent="0.25">
      <c r="C66" s="153" t="s">
        <v>32</v>
      </c>
      <c r="E66" t="s">
        <v>3091</v>
      </c>
      <c r="F66" s="111">
        <v>97</v>
      </c>
      <c r="G66" s="183" t="s">
        <v>2470</v>
      </c>
      <c r="I66" s="162" t="s">
        <v>102</v>
      </c>
      <c r="J66" s="162" t="s">
        <v>4076</v>
      </c>
      <c r="K66" s="162" t="s">
        <v>4076</v>
      </c>
      <c r="L66" s="162"/>
      <c r="M66" s="162"/>
      <c r="N66" s="162"/>
      <c r="O66" s="162"/>
    </row>
    <row r="67" spans="3:15" x14ac:dyDescent="0.25">
      <c r="C67" s="153" t="s">
        <v>32</v>
      </c>
      <c r="E67" t="s">
        <v>4106</v>
      </c>
      <c r="F67" s="111">
        <v>3</v>
      </c>
      <c r="G67" s="183" t="s">
        <v>2470</v>
      </c>
      <c r="I67" s="162" t="s">
        <v>102</v>
      </c>
      <c r="J67" s="162" t="s">
        <v>4076</v>
      </c>
      <c r="K67" s="162" t="s">
        <v>4076</v>
      </c>
      <c r="L67" s="162"/>
      <c r="M67" s="162"/>
      <c r="N67" s="162"/>
      <c r="O67" s="162"/>
    </row>
    <row r="68" spans="3:15" x14ac:dyDescent="0.25">
      <c r="C68" s="153" t="s">
        <v>32</v>
      </c>
      <c r="E68" t="s">
        <v>3095</v>
      </c>
      <c r="F68" s="111">
        <v>58</v>
      </c>
      <c r="G68" s="183" t="s">
        <v>2470</v>
      </c>
      <c r="I68" s="162" t="s">
        <v>102</v>
      </c>
      <c r="J68" s="162" t="s">
        <v>4076</v>
      </c>
      <c r="K68" s="162" t="s">
        <v>4076</v>
      </c>
      <c r="L68" s="162"/>
      <c r="M68" s="162"/>
      <c r="N68" s="162"/>
      <c r="O68" s="162"/>
    </row>
    <row r="69" spans="3:15" x14ac:dyDescent="0.25">
      <c r="C69" s="153" t="s">
        <v>32</v>
      </c>
      <c r="E69" t="s">
        <v>3094</v>
      </c>
      <c r="F69" s="111">
        <v>36</v>
      </c>
      <c r="G69" s="183" t="s">
        <v>2470</v>
      </c>
      <c r="I69" s="162" t="s">
        <v>102</v>
      </c>
      <c r="J69" s="162" t="s">
        <v>4076</v>
      </c>
      <c r="K69" s="162" t="s">
        <v>4076</v>
      </c>
      <c r="L69" s="162"/>
      <c r="M69" s="162"/>
      <c r="N69" s="162"/>
      <c r="O69" s="162"/>
    </row>
    <row r="70" spans="3:15" x14ac:dyDescent="0.25">
      <c r="C70" s="153" t="s">
        <v>32</v>
      </c>
      <c r="E70" t="s">
        <v>4110</v>
      </c>
      <c r="F70" s="111">
        <f>SUM(F58:F69)</f>
        <v>574</v>
      </c>
      <c r="G70" s="183" t="s">
        <v>2470</v>
      </c>
      <c r="I70" s="162" t="s">
        <v>102</v>
      </c>
      <c r="J70" s="162" t="s">
        <v>4076</v>
      </c>
      <c r="K70" s="162" t="s">
        <v>4076</v>
      </c>
      <c r="L70" s="162"/>
      <c r="M70" s="162"/>
      <c r="N70" s="162"/>
      <c r="O70" s="162"/>
    </row>
    <row r="71" spans="3:15" x14ac:dyDescent="0.25">
      <c r="C71" s="153" t="s">
        <v>32</v>
      </c>
      <c r="E71" s="185" t="s">
        <v>2999</v>
      </c>
      <c r="F71" s="111">
        <f>F70/12</f>
        <v>47.833333333333336</v>
      </c>
      <c r="G71" s="183" t="s">
        <v>2470</v>
      </c>
      <c r="I71" s="162" t="s">
        <v>102</v>
      </c>
      <c r="J71" s="162" t="s">
        <v>4076</v>
      </c>
      <c r="K71" s="162" t="s">
        <v>4076</v>
      </c>
      <c r="L71" s="162"/>
      <c r="M71" s="162"/>
      <c r="N71" s="162"/>
      <c r="O71" s="162"/>
    </row>
    <row r="72" spans="3:15" s="183" customFormat="1" x14ac:dyDescent="0.25"/>
    <row r="73" spans="3:15" x14ac:dyDescent="0.25">
      <c r="C73" s="153" t="s">
        <v>32</v>
      </c>
      <c r="E73" t="s">
        <v>61</v>
      </c>
      <c r="F73" s="111">
        <v>70</v>
      </c>
      <c r="G73" s="183" t="s">
        <v>4116</v>
      </c>
      <c r="I73" s="162" t="s">
        <v>102</v>
      </c>
      <c r="J73" s="162" t="s">
        <v>4076</v>
      </c>
      <c r="K73" s="162" t="s">
        <v>4076</v>
      </c>
      <c r="L73" s="162"/>
      <c r="M73" s="162"/>
      <c r="N73" s="162"/>
      <c r="O73" s="162"/>
    </row>
    <row r="74" spans="3:15" x14ac:dyDescent="0.25">
      <c r="C74" s="153" t="s">
        <v>32</v>
      </c>
      <c r="E74" t="s">
        <v>3107</v>
      </c>
      <c r="F74" s="111">
        <v>45</v>
      </c>
      <c r="G74" s="183" t="s">
        <v>4116</v>
      </c>
      <c r="I74" s="162" t="s">
        <v>102</v>
      </c>
      <c r="J74" s="162" t="s">
        <v>4076</v>
      </c>
      <c r="K74" s="162" t="s">
        <v>4076</v>
      </c>
      <c r="L74" s="162"/>
      <c r="M74" s="162"/>
      <c r="N74" s="162"/>
      <c r="O74" s="162"/>
    </row>
    <row r="75" spans="3:15" x14ac:dyDescent="0.25">
      <c r="C75" s="153" t="s">
        <v>32</v>
      </c>
      <c r="E75" t="s">
        <v>62</v>
      </c>
      <c r="F75" s="111">
        <v>35</v>
      </c>
      <c r="G75" s="183" t="s">
        <v>4116</v>
      </c>
      <c r="I75" s="162" t="s">
        <v>102</v>
      </c>
      <c r="J75" s="162" t="s">
        <v>4076</v>
      </c>
      <c r="K75" s="162" t="s">
        <v>4076</v>
      </c>
      <c r="L75" s="162"/>
      <c r="M75" s="162"/>
      <c r="N75" s="162"/>
      <c r="O75" s="162"/>
    </row>
    <row r="76" spans="3:15" s="183" customFormat="1" x14ac:dyDescent="0.25"/>
    <row r="77" spans="3:15" x14ac:dyDescent="0.25">
      <c r="C77" s="153" t="s">
        <v>32</v>
      </c>
      <c r="E77" t="s">
        <v>2993</v>
      </c>
      <c r="F77" s="111">
        <v>34</v>
      </c>
      <c r="G77" s="183" t="s">
        <v>54</v>
      </c>
      <c r="I77" s="162" t="s">
        <v>102</v>
      </c>
      <c r="J77" s="162" t="s">
        <v>4076</v>
      </c>
      <c r="K77" s="162" t="s">
        <v>4076</v>
      </c>
      <c r="L77" s="162"/>
      <c r="M77" s="162"/>
      <c r="N77" s="162"/>
      <c r="O77" s="162"/>
    </row>
    <row r="78" spans="3:15" x14ac:dyDescent="0.25">
      <c r="C78" s="153" t="s">
        <v>32</v>
      </c>
      <c r="E78" t="s">
        <v>59</v>
      </c>
      <c r="F78" s="111">
        <v>34</v>
      </c>
      <c r="G78" s="183" t="s">
        <v>54</v>
      </c>
      <c r="I78" s="162" t="s">
        <v>102</v>
      </c>
      <c r="J78" s="162" t="s">
        <v>4076</v>
      </c>
      <c r="K78" s="162" t="s">
        <v>4076</v>
      </c>
      <c r="L78" s="162"/>
      <c r="M78" s="162"/>
      <c r="N78" s="162"/>
      <c r="O78" s="162"/>
    </row>
    <row r="79" spans="3:15" x14ac:dyDescent="0.25">
      <c r="C79" s="153" t="s">
        <v>32</v>
      </c>
      <c r="E79" t="s">
        <v>60</v>
      </c>
      <c r="F79" s="111">
        <v>34</v>
      </c>
      <c r="G79" s="183" t="s">
        <v>54</v>
      </c>
      <c r="I79" s="162" t="s">
        <v>102</v>
      </c>
      <c r="J79" s="162" t="s">
        <v>4076</v>
      </c>
      <c r="K79" s="162" t="s">
        <v>4076</v>
      </c>
      <c r="L79" s="162"/>
      <c r="M79" s="162"/>
      <c r="N79" s="162"/>
      <c r="O79" s="162"/>
    </row>
    <row r="80" spans="3:15" x14ac:dyDescent="0.25">
      <c r="C80" s="153" t="s">
        <v>32</v>
      </c>
      <c r="E80" t="s">
        <v>2994</v>
      </c>
      <c r="F80" s="111">
        <v>34</v>
      </c>
      <c r="G80" s="183" t="s">
        <v>54</v>
      </c>
      <c r="I80" s="162" t="s">
        <v>102</v>
      </c>
      <c r="J80" s="162" t="s">
        <v>4076</v>
      </c>
      <c r="K80" s="162" t="s">
        <v>4076</v>
      </c>
      <c r="L80" s="162"/>
      <c r="M80" s="162"/>
      <c r="N80" s="162"/>
      <c r="O80" s="162"/>
    </row>
    <row r="81" spans="3:15" x14ac:dyDescent="0.25">
      <c r="C81" s="153" t="s">
        <v>32</v>
      </c>
      <c r="E81" t="s">
        <v>55</v>
      </c>
      <c r="F81" s="111">
        <v>12</v>
      </c>
      <c r="G81" s="183" t="s">
        <v>54</v>
      </c>
      <c r="I81" s="162" t="s">
        <v>102</v>
      </c>
      <c r="J81" s="162" t="s">
        <v>4076</v>
      </c>
      <c r="K81" s="162" t="s">
        <v>4076</v>
      </c>
      <c r="L81" s="162"/>
      <c r="M81" s="162"/>
      <c r="N81" s="162"/>
      <c r="O81" s="162"/>
    </row>
    <row r="82" spans="3:15" x14ac:dyDescent="0.25">
      <c r="C82" s="153" t="s">
        <v>32</v>
      </c>
      <c r="E82" t="s">
        <v>53</v>
      </c>
      <c r="F82" s="111">
        <v>12</v>
      </c>
      <c r="G82" s="183" t="s">
        <v>54</v>
      </c>
      <c r="I82" s="162" t="s">
        <v>102</v>
      </c>
      <c r="J82" s="162" t="s">
        <v>4076</v>
      </c>
      <c r="K82" s="162" t="s">
        <v>4076</v>
      </c>
      <c r="L82" s="162"/>
      <c r="M82" s="162"/>
      <c r="N82" s="162"/>
      <c r="O82" s="162"/>
    </row>
    <row r="83" spans="3:15" x14ac:dyDescent="0.25">
      <c r="C83" s="153" t="s">
        <v>32</v>
      </c>
      <c r="E83" t="s">
        <v>2991</v>
      </c>
      <c r="F83" s="111">
        <v>12</v>
      </c>
      <c r="G83" s="183" t="s">
        <v>54</v>
      </c>
      <c r="I83" s="162" t="s">
        <v>102</v>
      </c>
      <c r="J83" s="162" t="s">
        <v>4076</v>
      </c>
      <c r="K83" s="162" t="s">
        <v>4076</v>
      </c>
      <c r="L83" s="162"/>
      <c r="M83" s="162"/>
      <c r="N83" s="162"/>
      <c r="O83" s="162"/>
    </row>
    <row r="84" spans="3:15" x14ac:dyDescent="0.25">
      <c r="C84" s="153" t="s">
        <v>32</v>
      </c>
      <c r="E84" t="s">
        <v>2992</v>
      </c>
      <c r="F84" s="111">
        <v>12</v>
      </c>
      <c r="G84" s="183" t="s">
        <v>54</v>
      </c>
      <c r="I84" s="162" t="s">
        <v>102</v>
      </c>
      <c r="J84" s="162" t="s">
        <v>4076</v>
      </c>
      <c r="K84" s="162" t="s">
        <v>4076</v>
      </c>
      <c r="L84" s="162"/>
      <c r="M84" s="162"/>
      <c r="N84" s="162"/>
      <c r="O84" s="162"/>
    </row>
    <row r="85" spans="3:15" s="183" customFormat="1" x14ac:dyDescent="0.25"/>
    <row r="86" spans="3:15" x14ac:dyDescent="0.25">
      <c r="C86" s="153" t="s">
        <v>32</v>
      </c>
      <c r="E86" s="185" t="s">
        <v>3000</v>
      </c>
      <c r="F86" s="111">
        <v>2015</v>
      </c>
      <c r="G86" s="183"/>
      <c r="I86" s="162" t="s">
        <v>102</v>
      </c>
      <c r="J86" s="162" t="s">
        <v>4076</v>
      </c>
      <c r="K86" s="162" t="s">
        <v>4076</v>
      </c>
      <c r="L86" s="162"/>
      <c r="M86" s="162"/>
      <c r="N86" s="162"/>
      <c r="O86" s="162"/>
    </row>
    <row r="87" spans="3:15" x14ac:dyDescent="0.25">
      <c r="C87" s="153" t="s">
        <v>32</v>
      </c>
      <c r="E87" t="s">
        <v>3001</v>
      </c>
      <c r="F87" s="111">
        <v>2020</v>
      </c>
      <c r="G87" s="183"/>
      <c r="I87" s="162" t="s">
        <v>102</v>
      </c>
      <c r="J87" s="162" t="s">
        <v>4076</v>
      </c>
      <c r="K87" s="162" t="s">
        <v>4076</v>
      </c>
      <c r="L87" s="162"/>
      <c r="M87" s="162"/>
      <c r="N87" s="162"/>
      <c r="O87" s="162"/>
    </row>
    <row r="88" spans="3:15" x14ac:dyDescent="0.25">
      <c r="C88" s="153" t="s">
        <v>32</v>
      </c>
      <c r="E88" t="s">
        <v>3002</v>
      </c>
      <c r="F88" s="111" t="s">
        <v>4176</v>
      </c>
      <c r="G88" s="183"/>
      <c r="I88" s="162" t="s">
        <v>102</v>
      </c>
      <c r="J88" s="162" t="s">
        <v>4076</v>
      </c>
      <c r="K88" s="162" t="s">
        <v>4076</v>
      </c>
      <c r="L88" s="162"/>
      <c r="M88" s="162"/>
      <c r="N88" s="162"/>
      <c r="O88" s="162"/>
    </row>
    <row r="89" spans="3:15" x14ac:dyDescent="0.25">
      <c r="C89" s="153" t="s">
        <v>32</v>
      </c>
      <c r="E89" t="s">
        <v>3003</v>
      </c>
      <c r="F89" s="111" t="s">
        <v>4176</v>
      </c>
      <c r="G89" s="183"/>
      <c r="I89" s="162" t="s">
        <v>102</v>
      </c>
      <c r="J89" s="162" t="s">
        <v>4076</v>
      </c>
      <c r="K89" s="162" t="s">
        <v>4076</v>
      </c>
      <c r="L89" s="162"/>
      <c r="M89" s="162"/>
      <c r="N89" s="162"/>
      <c r="O89" s="162"/>
    </row>
    <row r="90" spans="3:15" s="183" customFormat="1" x14ac:dyDescent="0.25"/>
    <row r="91" spans="3:15" x14ac:dyDescent="0.25">
      <c r="C91" s="153" t="s">
        <v>32</v>
      </c>
      <c r="E91" s="183" t="s">
        <v>3100</v>
      </c>
      <c r="F91" s="111">
        <v>4</v>
      </c>
      <c r="G91" s="183" t="s">
        <v>2496</v>
      </c>
      <c r="I91" s="162" t="s">
        <v>102</v>
      </c>
      <c r="J91" s="162" t="s">
        <v>4076</v>
      </c>
      <c r="K91" s="162" t="s">
        <v>4076</v>
      </c>
      <c r="L91" s="162"/>
      <c r="M91" s="162"/>
      <c r="N91" s="162"/>
      <c r="O91" s="162"/>
    </row>
    <row r="92" spans="3:15" x14ac:dyDescent="0.25">
      <c r="C92" s="153" t="s">
        <v>32</v>
      </c>
      <c r="E92" t="s">
        <v>3008</v>
      </c>
      <c r="F92" s="111">
        <v>3</v>
      </c>
      <c r="G92" s="183" t="s">
        <v>2496</v>
      </c>
      <c r="I92" s="162" t="s">
        <v>102</v>
      </c>
      <c r="J92" s="162" t="s">
        <v>4076</v>
      </c>
      <c r="K92" s="162" t="s">
        <v>4076</v>
      </c>
      <c r="L92" s="162"/>
      <c r="M92" s="162"/>
      <c r="N92" s="162"/>
      <c r="O92" s="162"/>
    </row>
    <row r="93" spans="3:15" s="183" customFormat="1" x14ac:dyDescent="0.25"/>
    <row r="94" spans="3:15" x14ac:dyDescent="0.25">
      <c r="C94" s="153" t="s">
        <v>32</v>
      </c>
      <c r="E94" t="s">
        <v>73</v>
      </c>
      <c r="F94" s="111" t="s">
        <v>2886</v>
      </c>
      <c r="G94" s="183" t="s">
        <v>2825</v>
      </c>
      <c r="I94" s="162" t="s">
        <v>102</v>
      </c>
      <c r="J94" s="162" t="s">
        <v>4076</v>
      </c>
      <c r="K94" s="162" t="s">
        <v>4076</v>
      </c>
      <c r="L94" s="162"/>
      <c r="M94" s="162"/>
      <c r="N94" s="162"/>
      <c r="O94" s="162"/>
    </row>
    <row r="95" spans="3:15" x14ac:dyDescent="0.25">
      <c r="C95" s="153" t="s">
        <v>32</v>
      </c>
      <c r="E95" t="s">
        <v>4089</v>
      </c>
      <c r="F95" s="111">
        <v>180</v>
      </c>
      <c r="G95" s="183" t="s">
        <v>2674</v>
      </c>
      <c r="I95" s="162" t="s">
        <v>102</v>
      </c>
      <c r="J95" s="162" t="s">
        <v>4076</v>
      </c>
      <c r="K95" s="162" t="s">
        <v>4076</v>
      </c>
      <c r="L95" s="162"/>
      <c r="M95" s="162"/>
      <c r="N95" s="162"/>
      <c r="O95" s="162"/>
    </row>
    <row r="97" spans="1:15" x14ac:dyDescent="0.25">
      <c r="C97" s="153" t="s">
        <v>32</v>
      </c>
      <c r="E97" t="s">
        <v>4099</v>
      </c>
      <c r="F97" s="111" t="b">
        <v>0</v>
      </c>
      <c r="G97" s="183"/>
      <c r="H97" s="183" t="s">
        <v>4075</v>
      </c>
      <c r="I97" s="162" t="s">
        <v>102</v>
      </c>
      <c r="J97" s="162" t="s">
        <v>4076</v>
      </c>
      <c r="K97" s="162" t="s">
        <v>4076</v>
      </c>
      <c r="L97" s="162"/>
      <c r="M97" s="162"/>
      <c r="N97" s="162"/>
      <c r="O97" s="162"/>
    </row>
    <row r="98" spans="1:15" x14ac:dyDescent="0.25">
      <c r="C98" s="153" t="s">
        <v>32</v>
      </c>
      <c r="E98" t="s">
        <v>4101</v>
      </c>
      <c r="F98" s="111" t="s">
        <v>3593</v>
      </c>
      <c r="G98" s="183" t="s">
        <v>2825</v>
      </c>
      <c r="I98" s="162" t="s">
        <v>102</v>
      </c>
      <c r="J98" s="162" t="s">
        <v>4076</v>
      </c>
      <c r="K98" s="162" t="s">
        <v>4076</v>
      </c>
      <c r="L98" s="162"/>
      <c r="M98" s="162"/>
      <c r="N98" s="162"/>
      <c r="O98" s="162"/>
    </row>
    <row r="99" spans="1:15" s="183" customFormat="1" x14ac:dyDescent="0.25"/>
    <row r="100" spans="1:15" x14ac:dyDescent="0.25">
      <c r="C100" s="153" t="s">
        <v>32</v>
      </c>
      <c r="E100" s="183" t="s">
        <v>4094</v>
      </c>
      <c r="F100" s="111">
        <v>20</v>
      </c>
      <c r="G100" s="183" t="s">
        <v>2889</v>
      </c>
      <c r="I100" s="162" t="s">
        <v>102</v>
      </c>
      <c r="J100" s="162" t="s">
        <v>4076</v>
      </c>
      <c r="K100" s="162" t="s">
        <v>4076</v>
      </c>
      <c r="L100" s="162"/>
      <c r="M100" s="162"/>
      <c r="N100" s="162"/>
      <c r="O100" s="162"/>
    </row>
    <row r="101" spans="1:15" x14ac:dyDescent="0.25">
      <c r="G101" s="183"/>
    </row>
    <row r="102" spans="1:15" x14ac:dyDescent="0.25">
      <c r="G102" s="183"/>
    </row>
    <row r="103" spans="1:15" x14ac:dyDescent="0.25">
      <c r="A103" t="s">
        <v>32</v>
      </c>
      <c r="B103" t="s">
        <v>5</v>
      </c>
      <c r="C103" s="111" t="s">
        <v>4072</v>
      </c>
      <c r="G103" s="183"/>
    </row>
    <row r="104" spans="1:15" x14ac:dyDescent="0.25">
      <c r="A104" t="str">
        <f>_xlfn.CONCAT(C$103,A$103)</f>
        <v>site 1Project</v>
      </c>
      <c r="B104" t="s">
        <v>8</v>
      </c>
      <c r="C104" s="111" t="s">
        <v>4073</v>
      </c>
      <c r="E104" t="s">
        <v>42</v>
      </c>
      <c r="F104" s="111" t="s">
        <v>4160</v>
      </c>
      <c r="G104" s="183"/>
      <c r="I104" s="162" t="s">
        <v>102</v>
      </c>
      <c r="J104" s="162" t="s">
        <v>4076</v>
      </c>
      <c r="K104" s="162" t="s">
        <v>4076</v>
      </c>
      <c r="L104" s="162"/>
      <c r="M104" s="162"/>
      <c r="N104" s="162"/>
      <c r="O104" s="162"/>
    </row>
    <row r="105" spans="1:15" x14ac:dyDescent="0.25">
      <c r="A105" s="183" t="str">
        <f t="shared" ref="A105:A118" si="0">_xlfn.CONCAT(C$103,A$103)</f>
        <v>site 1Project</v>
      </c>
      <c r="B105" s="183" t="s">
        <v>8</v>
      </c>
      <c r="C105" s="183" t="str">
        <f>C104</f>
        <v>building 2</v>
      </c>
      <c r="E105" t="s">
        <v>3026</v>
      </c>
      <c r="F105" s="111" t="s">
        <v>4177</v>
      </c>
      <c r="G105" s="183"/>
      <c r="I105" s="162" t="s">
        <v>102</v>
      </c>
      <c r="J105" s="162" t="s">
        <v>4076</v>
      </c>
      <c r="K105" s="162" t="s">
        <v>4076</v>
      </c>
      <c r="L105" s="162"/>
      <c r="M105" s="162"/>
      <c r="N105" s="162"/>
      <c r="O105" s="162"/>
    </row>
    <row r="106" spans="1:15" x14ac:dyDescent="0.25">
      <c r="A106" s="183"/>
      <c r="B106" s="183"/>
      <c r="C106" s="183"/>
      <c r="F106" s="183"/>
      <c r="G106" s="183"/>
    </row>
    <row r="107" spans="1:15" x14ac:dyDescent="0.25">
      <c r="A107" s="183" t="str">
        <f t="shared" si="0"/>
        <v>site 1Project</v>
      </c>
      <c r="B107" s="183" t="s">
        <v>8</v>
      </c>
      <c r="C107" s="183" t="str">
        <f>C104</f>
        <v>building 2</v>
      </c>
      <c r="E107" t="s">
        <v>2968</v>
      </c>
      <c r="F107" s="111">
        <v>18000</v>
      </c>
      <c r="G107" s="183" t="s">
        <v>65</v>
      </c>
      <c r="I107" s="162" t="s">
        <v>102</v>
      </c>
      <c r="J107" s="162" t="s">
        <v>4076</v>
      </c>
      <c r="K107" s="162" t="s">
        <v>4076</v>
      </c>
      <c r="L107" s="162"/>
      <c r="M107" s="162"/>
      <c r="N107" s="162"/>
      <c r="O107" s="162"/>
    </row>
    <row r="108" spans="1:15" x14ac:dyDescent="0.25">
      <c r="A108" s="183" t="str">
        <f t="shared" si="0"/>
        <v>site 1Project</v>
      </c>
      <c r="B108" s="183" t="s">
        <v>8</v>
      </c>
      <c r="C108" s="183" t="str">
        <f>C104</f>
        <v>building 2</v>
      </c>
      <c r="E108" t="s">
        <v>68</v>
      </c>
      <c r="F108" s="111">
        <v>18</v>
      </c>
      <c r="G108" s="183" t="s">
        <v>57</v>
      </c>
      <c r="I108" s="162" t="s">
        <v>102</v>
      </c>
      <c r="J108" s="162" t="s">
        <v>4076</v>
      </c>
      <c r="K108" s="162" t="s">
        <v>4076</v>
      </c>
      <c r="L108" s="162"/>
      <c r="M108" s="162"/>
      <c r="N108" s="162"/>
      <c r="O108" s="162"/>
    </row>
    <row r="109" spans="1:15" x14ac:dyDescent="0.25">
      <c r="A109" s="183" t="str">
        <f t="shared" si="0"/>
        <v>site 1Project</v>
      </c>
      <c r="B109" s="183" t="s">
        <v>8</v>
      </c>
      <c r="C109" s="183" t="str">
        <f>C104</f>
        <v>building 2</v>
      </c>
      <c r="E109" t="s">
        <v>413</v>
      </c>
      <c r="F109" s="111">
        <v>13</v>
      </c>
      <c r="G109" s="183" t="s">
        <v>57</v>
      </c>
      <c r="I109" s="162" t="s">
        <v>102</v>
      </c>
      <c r="J109" s="162" t="s">
        <v>4076</v>
      </c>
      <c r="K109" s="162" t="s">
        <v>4076</v>
      </c>
      <c r="L109" s="162"/>
      <c r="M109" s="162"/>
      <c r="N109" s="162"/>
      <c r="O109" s="162"/>
    </row>
    <row r="110" spans="1:15" x14ac:dyDescent="0.25">
      <c r="A110" s="183" t="str">
        <f t="shared" si="0"/>
        <v>site 1Project</v>
      </c>
      <c r="B110" s="183" t="s">
        <v>8</v>
      </c>
      <c r="C110" s="183" t="str">
        <f>C104</f>
        <v>building 2</v>
      </c>
      <c r="E110" t="s">
        <v>66</v>
      </c>
      <c r="F110" s="111">
        <v>6</v>
      </c>
      <c r="G110" s="183"/>
      <c r="I110" s="162" t="s">
        <v>102</v>
      </c>
      <c r="J110" s="162" t="s">
        <v>4076</v>
      </c>
      <c r="K110" s="162" t="s">
        <v>4076</v>
      </c>
      <c r="L110" s="162"/>
      <c r="M110" s="162"/>
      <c r="N110" s="162"/>
      <c r="O110" s="162"/>
    </row>
    <row r="111" spans="1:15" x14ac:dyDescent="0.25">
      <c r="A111" s="183" t="str">
        <f t="shared" si="0"/>
        <v>site 1Project</v>
      </c>
      <c r="B111" s="183" t="s">
        <v>8</v>
      </c>
      <c r="C111" s="183" t="str">
        <f>C104</f>
        <v>building 2</v>
      </c>
      <c r="E111" s="183" t="s">
        <v>67</v>
      </c>
      <c r="F111" s="111">
        <v>2</v>
      </c>
      <c r="G111" s="183"/>
      <c r="I111" s="162" t="s">
        <v>102</v>
      </c>
      <c r="J111" s="162" t="s">
        <v>4076</v>
      </c>
      <c r="K111" s="162" t="s">
        <v>4076</v>
      </c>
      <c r="L111" s="162"/>
      <c r="M111" s="162"/>
      <c r="N111" s="162"/>
      <c r="O111" s="162"/>
    </row>
    <row r="112" spans="1:15" x14ac:dyDescent="0.25">
      <c r="A112" s="183" t="str">
        <f t="shared" si="0"/>
        <v>site 1Project</v>
      </c>
      <c r="B112" s="183" t="s">
        <v>8</v>
      </c>
      <c r="C112" s="183" t="str">
        <f>C104</f>
        <v>building 2</v>
      </c>
      <c r="E112" t="s">
        <v>3105</v>
      </c>
      <c r="F112" s="111" t="b">
        <v>0</v>
      </c>
      <c r="G112" s="183"/>
      <c r="H112" s="183" t="s">
        <v>4075</v>
      </c>
      <c r="I112" s="162" t="s">
        <v>102</v>
      </c>
      <c r="J112" s="162" t="s">
        <v>4076</v>
      </c>
      <c r="K112" s="162" t="s">
        <v>4076</v>
      </c>
      <c r="L112" s="162"/>
      <c r="M112" s="162"/>
      <c r="N112" s="162"/>
      <c r="O112" s="162"/>
    </row>
    <row r="113" spans="1:15" x14ac:dyDescent="0.25">
      <c r="A113" s="183"/>
      <c r="B113" s="183"/>
      <c r="C113" s="183"/>
      <c r="F113" s="183"/>
      <c r="G113" s="183"/>
    </row>
    <row r="114" spans="1:15" x14ac:dyDescent="0.25">
      <c r="A114" s="183" t="str">
        <f t="shared" si="0"/>
        <v>site 1Project</v>
      </c>
      <c r="B114" s="183" t="s">
        <v>8</v>
      </c>
      <c r="C114" s="183" t="str">
        <f>C104</f>
        <v>building 2</v>
      </c>
      <c r="D114" s="187"/>
      <c r="E114" t="s">
        <v>2975</v>
      </c>
      <c r="F114" s="111">
        <v>9400</v>
      </c>
      <c r="G114" s="183"/>
      <c r="I114" s="162" t="s">
        <v>102</v>
      </c>
      <c r="J114" s="162" t="s">
        <v>4076</v>
      </c>
      <c r="K114" s="162" t="s">
        <v>4076</v>
      </c>
      <c r="L114" s="162"/>
      <c r="M114" s="162"/>
      <c r="N114" s="162"/>
      <c r="O114" s="162"/>
    </row>
    <row r="115" spans="1:15" x14ac:dyDescent="0.25">
      <c r="A115" s="183"/>
      <c r="B115" s="183"/>
      <c r="C115" s="183"/>
      <c r="F115" s="183"/>
      <c r="G115" s="183"/>
    </row>
    <row r="116" spans="1:15" x14ac:dyDescent="0.25">
      <c r="A116" s="183" t="str">
        <f t="shared" si="0"/>
        <v>site 1Project</v>
      </c>
      <c r="B116" s="183" t="s">
        <v>8</v>
      </c>
      <c r="C116" s="183" t="str">
        <f>C104</f>
        <v>building 2</v>
      </c>
      <c r="E116" t="s">
        <v>4115</v>
      </c>
      <c r="F116" s="111" t="s">
        <v>4178</v>
      </c>
      <c r="G116" s="183"/>
      <c r="I116" s="162" t="s">
        <v>102</v>
      </c>
      <c r="J116" s="162" t="s">
        <v>4076</v>
      </c>
      <c r="K116" s="162" t="s">
        <v>4076</v>
      </c>
      <c r="L116" s="162"/>
      <c r="M116" s="162"/>
      <c r="N116" s="162"/>
      <c r="O116" s="162"/>
    </row>
    <row r="117" spans="1:15" x14ac:dyDescent="0.25">
      <c r="A117" s="183" t="str">
        <f t="shared" si="0"/>
        <v>site 1Project</v>
      </c>
      <c r="B117" s="183" t="s">
        <v>8</v>
      </c>
      <c r="C117" s="183" t="str">
        <f>C104</f>
        <v>building 2</v>
      </c>
      <c r="E117" t="s">
        <v>3097</v>
      </c>
      <c r="F117" s="111" t="s">
        <v>4179</v>
      </c>
      <c r="G117" s="183"/>
      <c r="I117" s="162" t="s">
        <v>102</v>
      </c>
      <c r="J117" s="162" t="s">
        <v>4076</v>
      </c>
      <c r="K117" s="162" t="s">
        <v>4076</v>
      </c>
      <c r="L117" s="162"/>
      <c r="M117" s="162"/>
      <c r="N117" s="162"/>
      <c r="O117" s="162"/>
    </row>
    <row r="118" spans="1:15" x14ac:dyDescent="0.25">
      <c r="A118" s="183" t="str">
        <f t="shared" si="0"/>
        <v>site 1Project</v>
      </c>
      <c r="B118" s="183" t="s">
        <v>8</v>
      </c>
      <c r="C118" s="183" t="str">
        <f>C104</f>
        <v>building 2</v>
      </c>
      <c r="E118" t="s">
        <v>3098</v>
      </c>
      <c r="F118" s="111">
        <v>2.56</v>
      </c>
      <c r="G118" s="183" t="s">
        <v>2725</v>
      </c>
      <c r="I118" s="162" t="s">
        <v>102</v>
      </c>
      <c r="J118" s="162" t="s">
        <v>4076</v>
      </c>
      <c r="K118" s="162" t="s">
        <v>4076</v>
      </c>
      <c r="L118" s="162"/>
      <c r="M118" s="162"/>
      <c r="N118" s="162"/>
      <c r="O118" s="162"/>
    </row>
    <row r="119" spans="1:15" x14ac:dyDescent="0.25">
      <c r="G119" s="183"/>
    </row>
    <row r="131" spans="5:5" x14ac:dyDescent="0.25">
      <c r="E131" s="183"/>
    </row>
    <row r="132" spans="5:5" x14ac:dyDescent="0.25">
      <c r="E132" s="183"/>
    </row>
    <row r="133" spans="5:5" x14ac:dyDescent="0.25">
      <c r="E133" s="183"/>
    </row>
  </sheetData>
  <phoneticPr fontId="41" type="noConversion"/>
  <conditionalFormatting sqref="E91">
    <cfRule type="duplicateValues" dxfId="98" priority="4"/>
  </conditionalFormatting>
  <conditionalFormatting sqref="E107:E112 E104:E105 E123:E130 E116:E119 E114 E86 E68:E69 E50 E47 E28:E29 E21:E22 E7 E31 E19 E14 E11:E12 E1:E4 E40:E43 E38 E33:E34 E25:E26 E71 E134:E1048576">
    <cfRule type="duplicateValues" dxfId="97" priority="120"/>
  </conditionalFormatting>
  <conditionalFormatting sqref="G97:G119 G5:G95">
    <cfRule type="cellIs" dxfId="96" priority="3" operator="equal">
      <formula>"New Unit"</formula>
    </cfRule>
  </conditionalFormatting>
  <conditionalFormatting sqref="E131">
    <cfRule type="duplicateValues" dxfId="95" priority="2"/>
  </conditionalFormatting>
  <conditionalFormatting sqref="E133">
    <cfRule type="duplicateValues" dxfId="94"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85CF7F7-A1C1-41D0-AB94-31881424DACC}">
          <x14:formula1>
            <xm:f>'Dropdown Lists'!$D$3:$D$13</xm:f>
          </x14:formula1>
          <xm:sqref>I103:I118 I97:I101 I5:I95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809A8-1D68-441E-82C3-56DF96F6C80B}">
  <dimension ref="A3:S181"/>
  <sheetViews>
    <sheetView topLeftCell="A19" workbookViewId="0">
      <selection activeCell="E44" sqref="E5:E44"/>
    </sheetView>
  </sheetViews>
  <sheetFormatPr defaultRowHeight="15" x14ac:dyDescent="0.25"/>
  <cols>
    <col min="1" max="1" width="17.85546875" style="183" bestFit="1" customWidth="1"/>
    <col min="2" max="2" width="10.5703125" style="183" bestFit="1" customWidth="1"/>
    <col min="3" max="3" width="11.5703125" style="183" bestFit="1" customWidth="1"/>
    <col min="4" max="4" width="25.85546875" style="183" bestFit="1" customWidth="1"/>
    <col min="5" max="5" width="45.7109375" style="183" bestFit="1" customWidth="1"/>
    <col min="6" max="6" width="20.7109375" style="183" customWidth="1"/>
    <col min="7" max="7" width="11" style="183" bestFit="1" customWidth="1"/>
    <col min="8" max="8" width="20.85546875" style="183" customWidth="1"/>
    <col min="9" max="9" width="13.140625" style="183" bestFit="1" customWidth="1"/>
    <col min="10" max="10" width="12.7109375" style="183" bestFit="1" customWidth="1"/>
    <col min="11" max="11" width="18.140625" style="183" bestFit="1" customWidth="1"/>
    <col min="12" max="12" width="17.42578125" style="183" customWidth="1"/>
    <col min="13" max="16384" width="9.140625" style="183"/>
  </cols>
  <sheetData>
    <row r="3" spans="1:19" s="153" customFormat="1" x14ac:dyDescent="0.25">
      <c r="A3" s="152" t="s">
        <v>1</v>
      </c>
      <c r="B3" s="152" t="s">
        <v>2</v>
      </c>
      <c r="C3" s="152" t="s">
        <v>4</v>
      </c>
      <c r="D3" s="155"/>
      <c r="E3" s="155" t="s">
        <v>25</v>
      </c>
      <c r="F3" s="160" t="s">
        <v>26</v>
      </c>
      <c r="G3" s="160" t="s">
        <v>27</v>
      </c>
      <c r="H3" s="160" t="s">
        <v>28</v>
      </c>
      <c r="I3" s="160" t="s">
        <v>29</v>
      </c>
      <c r="J3" s="160" t="s">
        <v>30</v>
      </c>
      <c r="K3" s="160" t="s">
        <v>31</v>
      </c>
      <c r="L3" s="160" t="s">
        <v>4040</v>
      </c>
      <c r="M3" s="160" t="s">
        <v>4063</v>
      </c>
      <c r="N3" s="160" t="s">
        <v>4064</v>
      </c>
      <c r="O3" s="160" t="s">
        <v>4065</v>
      </c>
      <c r="P3" s="183"/>
      <c r="Q3" s="183"/>
      <c r="R3" s="183"/>
      <c r="S3" s="183"/>
    </row>
    <row r="4" spans="1:19" s="153" customFormat="1" x14ac:dyDescent="0.25">
      <c r="A4" s="152"/>
      <c r="B4" s="152"/>
      <c r="C4" s="152"/>
      <c r="D4" s="155"/>
      <c r="E4" s="155"/>
      <c r="F4" s="155"/>
      <c r="G4" s="155"/>
      <c r="H4" s="155"/>
      <c r="I4" s="155"/>
      <c r="J4" s="155"/>
      <c r="K4" s="155"/>
      <c r="L4" s="183"/>
      <c r="M4" s="183"/>
      <c r="N4" s="183"/>
      <c r="O4" s="183"/>
      <c r="P4" s="183"/>
      <c r="Q4" s="183"/>
      <c r="R4" s="183"/>
      <c r="S4" s="183"/>
    </row>
    <row r="5" spans="1:19" s="153" customFormat="1" ht="20.100000000000001" customHeight="1" x14ac:dyDescent="0.25">
      <c r="A5" s="153" t="str">
        <f>_xlfn.CONCAT('Project Parameters'!$C$104,'Project Parameters'!$A$104)</f>
        <v>building 2site 1Project</v>
      </c>
      <c r="B5" s="157" t="s">
        <v>13</v>
      </c>
      <c r="C5" s="154" t="s">
        <v>4077</v>
      </c>
      <c r="D5" s="157"/>
      <c r="E5" s="183" t="s">
        <v>4112</v>
      </c>
      <c r="F5" s="111" t="s">
        <v>4156</v>
      </c>
      <c r="G5" s="183"/>
      <c r="H5" s="161"/>
      <c r="I5" s="162" t="s">
        <v>102</v>
      </c>
      <c r="J5" s="162" t="s">
        <v>102</v>
      </c>
      <c r="K5" s="162" t="s">
        <v>102</v>
      </c>
      <c r="L5" s="162"/>
      <c r="M5" s="162"/>
      <c r="N5" s="162"/>
      <c r="O5" s="162"/>
      <c r="P5" s="183"/>
      <c r="Q5" s="183"/>
      <c r="R5" s="183"/>
      <c r="S5" s="183"/>
    </row>
    <row r="6" spans="1:19" x14ac:dyDescent="0.25">
      <c r="A6" s="153" t="str">
        <f>_xlfn.CONCAT('Project Parameters'!$C$104,'Project Parameters'!$A$104)</f>
        <v>building 2site 1Project</v>
      </c>
      <c r="B6" s="157" t="s">
        <v>13</v>
      </c>
      <c r="C6" s="183" t="str">
        <f>C$5</f>
        <v>space type 1</v>
      </c>
      <c r="E6" s="185" t="s">
        <v>4080</v>
      </c>
      <c r="F6" s="111">
        <v>108</v>
      </c>
      <c r="G6" s="183" t="s">
        <v>2674</v>
      </c>
      <c r="I6" s="162" t="s">
        <v>102</v>
      </c>
      <c r="J6" s="162" t="s">
        <v>102</v>
      </c>
      <c r="K6" s="162" t="s">
        <v>102</v>
      </c>
      <c r="L6" s="162"/>
      <c r="M6" s="162"/>
      <c r="N6" s="162"/>
      <c r="O6" s="162"/>
    </row>
    <row r="7" spans="1:19" x14ac:dyDescent="0.25">
      <c r="A7" s="153" t="str">
        <f>_xlfn.CONCAT('Project Parameters'!$C$104,'Project Parameters'!$A$104)</f>
        <v>building 2site 1Project</v>
      </c>
      <c r="B7" s="157" t="s">
        <v>13</v>
      </c>
      <c r="C7" s="183" t="str">
        <f t="shared" ref="C7:C44" si="0">C$5</f>
        <v>space type 1</v>
      </c>
      <c r="E7" s="183" t="s">
        <v>93</v>
      </c>
      <c r="F7" s="111">
        <v>55</v>
      </c>
      <c r="G7" s="183" t="s">
        <v>4116</v>
      </c>
      <c r="I7" s="162" t="s">
        <v>102</v>
      </c>
      <c r="J7" s="162" t="s">
        <v>102</v>
      </c>
      <c r="K7" s="162" t="s">
        <v>102</v>
      </c>
      <c r="L7" s="162"/>
      <c r="M7" s="162"/>
      <c r="N7" s="162"/>
      <c r="O7" s="162"/>
    </row>
    <row r="9" spans="1:19" x14ac:dyDescent="0.25">
      <c r="A9" s="153" t="str">
        <f>_xlfn.CONCAT('Project Parameters'!$C$104,'Project Parameters'!$A$104)</f>
        <v>building 2site 1Project</v>
      </c>
      <c r="B9" s="157" t="s">
        <v>13</v>
      </c>
      <c r="C9" s="183" t="str">
        <f t="shared" si="0"/>
        <v>space type 1</v>
      </c>
      <c r="E9" s="183" t="s">
        <v>78</v>
      </c>
      <c r="F9" s="111">
        <v>26</v>
      </c>
      <c r="G9" s="183" t="s">
        <v>54</v>
      </c>
      <c r="I9" s="162" t="s">
        <v>102</v>
      </c>
      <c r="J9" s="162" t="s">
        <v>102</v>
      </c>
      <c r="K9" s="162" t="s">
        <v>102</v>
      </c>
      <c r="L9" s="162"/>
      <c r="M9" s="162"/>
      <c r="N9" s="162"/>
      <c r="O9" s="162"/>
    </row>
    <row r="10" spans="1:19" x14ac:dyDescent="0.25">
      <c r="A10" s="153" t="str">
        <f>_xlfn.CONCAT('Project Parameters'!$C$104,'Project Parameters'!$A$104)</f>
        <v>building 2site 1Project</v>
      </c>
      <c r="B10" s="157" t="s">
        <v>13</v>
      </c>
      <c r="C10" s="183" t="str">
        <f t="shared" si="0"/>
        <v>space type 1</v>
      </c>
      <c r="E10" s="183" t="s">
        <v>3019</v>
      </c>
      <c r="F10" s="111">
        <v>19</v>
      </c>
      <c r="G10" s="183" t="s">
        <v>54</v>
      </c>
      <c r="I10" s="162" t="s">
        <v>102</v>
      </c>
      <c r="J10" s="162" t="s">
        <v>102</v>
      </c>
      <c r="K10" s="162" t="s">
        <v>102</v>
      </c>
      <c r="L10" s="162"/>
      <c r="M10" s="162"/>
      <c r="N10" s="162"/>
      <c r="O10" s="162"/>
    </row>
    <row r="11" spans="1:19" x14ac:dyDescent="0.25">
      <c r="A11" s="153" t="str">
        <f>_xlfn.CONCAT('Project Parameters'!$C$104,'Project Parameters'!$A$104)</f>
        <v>building 2site 1Project</v>
      </c>
      <c r="B11" s="157" t="s">
        <v>13</v>
      </c>
      <c r="C11" s="183" t="str">
        <f t="shared" si="0"/>
        <v>space type 1</v>
      </c>
      <c r="E11" s="183" t="s">
        <v>79</v>
      </c>
      <c r="F11" s="111">
        <v>70</v>
      </c>
      <c r="G11" s="183" t="s">
        <v>2570</v>
      </c>
      <c r="I11" s="162" t="s">
        <v>102</v>
      </c>
      <c r="J11" s="162" t="s">
        <v>102</v>
      </c>
      <c r="K11" s="162" t="s">
        <v>102</v>
      </c>
      <c r="L11" s="162"/>
      <c r="M11" s="162"/>
      <c r="N11" s="162"/>
      <c r="O11" s="162"/>
    </row>
    <row r="12" spans="1:19" x14ac:dyDescent="0.25">
      <c r="A12" s="153" t="str">
        <f>_xlfn.CONCAT('Project Parameters'!$C$104,'Project Parameters'!$A$104)</f>
        <v>building 2site 1Project</v>
      </c>
      <c r="B12" s="157" t="s">
        <v>13</v>
      </c>
      <c r="C12" s="183" t="str">
        <f t="shared" si="0"/>
        <v>space type 1</v>
      </c>
      <c r="E12" s="183" t="s">
        <v>3021</v>
      </c>
      <c r="F12" s="111">
        <v>26</v>
      </c>
      <c r="G12" s="183" t="s">
        <v>54</v>
      </c>
      <c r="I12" s="162" t="s">
        <v>102</v>
      </c>
      <c r="J12" s="162" t="s">
        <v>102</v>
      </c>
      <c r="K12" s="162" t="s">
        <v>102</v>
      </c>
      <c r="L12" s="162"/>
      <c r="M12" s="162"/>
      <c r="N12" s="162"/>
      <c r="O12" s="162"/>
    </row>
    <row r="13" spans="1:19" x14ac:dyDescent="0.25">
      <c r="A13" s="153" t="str">
        <f>_xlfn.CONCAT('Project Parameters'!$C$104,'Project Parameters'!$A$104)</f>
        <v>building 2site 1Project</v>
      </c>
      <c r="B13" s="157" t="s">
        <v>13</v>
      </c>
      <c r="C13" s="183" t="str">
        <f t="shared" si="0"/>
        <v>space type 1</v>
      </c>
      <c r="E13" s="183" t="s">
        <v>76</v>
      </c>
      <c r="F13" s="111">
        <v>19</v>
      </c>
      <c r="G13" s="183" t="s">
        <v>54</v>
      </c>
      <c r="I13" s="162" t="s">
        <v>102</v>
      </c>
      <c r="J13" s="162" t="s">
        <v>102</v>
      </c>
      <c r="K13" s="162" t="s">
        <v>102</v>
      </c>
      <c r="L13" s="162"/>
      <c r="M13" s="162"/>
      <c r="N13" s="162"/>
      <c r="O13" s="162"/>
    </row>
    <row r="14" spans="1:19" x14ac:dyDescent="0.25">
      <c r="A14" s="153" t="str">
        <f>_xlfn.CONCAT('Project Parameters'!$C$104,'Project Parameters'!$A$104)</f>
        <v>building 2site 1Project</v>
      </c>
      <c r="B14" s="157" t="s">
        <v>13</v>
      </c>
      <c r="C14" s="183" t="str">
        <f t="shared" si="0"/>
        <v>space type 1</v>
      </c>
      <c r="E14" s="183" t="s">
        <v>77</v>
      </c>
      <c r="F14" s="111">
        <v>70</v>
      </c>
      <c r="G14" s="183" t="s">
        <v>2570</v>
      </c>
      <c r="I14" s="162" t="s">
        <v>102</v>
      </c>
      <c r="J14" s="162" t="s">
        <v>102</v>
      </c>
      <c r="K14" s="162" t="s">
        <v>102</v>
      </c>
      <c r="L14" s="162"/>
      <c r="M14" s="162"/>
      <c r="N14" s="162"/>
      <c r="O14" s="162"/>
    </row>
    <row r="16" spans="1:19" x14ac:dyDescent="0.25">
      <c r="A16" s="153" t="str">
        <f>_xlfn.CONCAT('Project Parameters'!$C$104,'Project Parameters'!$A$104)</f>
        <v>building 2site 1Project</v>
      </c>
      <c r="B16" s="157" t="s">
        <v>13</v>
      </c>
      <c r="C16" s="183" t="str">
        <f t="shared" si="0"/>
        <v>space type 1</v>
      </c>
      <c r="E16" s="183" t="s">
        <v>74</v>
      </c>
      <c r="F16" s="111" t="b">
        <v>1</v>
      </c>
      <c r="H16" s="183" t="s">
        <v>4075</v>
      </c>
      <c r="I16" s="162" t="s">
        <v>102</v>
      </c>
      <c r="J16" s="162" t="s">
        <v>102</v>
      </c>
      <c r="K16" s="162" t="s">
        <v>102</v>
      </c>
      <c r="L16" s="162"/>
      <c r="M16" s="162"/>
      <c r="N16" s="162"/>
      <c r="O16" s="162"/>
    </row>
    <row r="17" spans="1:15" x14ac:dyDescent="0.25">
      <c r="A17" s="153" t="str">
        <f>_xlfn.CONCAT('Project Parameters'!$C$104,'Project Parameters'!$A$104)</f>
        <v>building 2site 1Project</v>
      </c>
      <c r="B17" s="157" t="s">
        <v>13</v>
      </c>
      <c r="C17" s="183" t="str">
        <f t="shared" si="0"/>
        <v>space type 1</v>
      </c>
      <c r="E17" s="183" t="s">
        <v>4082</v>
      </c>
      <c r="F17" s="111" t="b">
        <v>1</v>
      </c>
      <c r="H17" s="183" t="s">
        <v>4075</v>
      </c>
      <c r="I17" s="162" t="s">
        <v>102</v>
      </c>
      <c r="J17" s="162" t="s">
        <v>102</v>
      </c>
      <c r="K17" s="162" t="s">
        <v>102</v>
      </c>
      <c r="L17" s="162"/>
      <c r="M17" s="162"/>
      <c r="N17" s="162"/>
      <c r="O17" s="162"/>
    </row>
    <row r="18" spans="1:15" x14ac:dyDescent="0.25">
      <c r="A18" s="153" t="str">
        <f>_xlfn.CONCAT('Project Parameters'!$C$104,'Project Parameters'!$A$104)</f>
        <v>building 2site 1Project</v>
      </c>
      <c r="B18" s="157" t="s">
        <v>13</v>
      </c>
      <c r="C18" s="183" t="str">
        <f t="shared" si="0"/>
        <v>space type 1</v>
      </c>
      <c r="E18" s="183" t="s">
        <v>4083</v>
      </c>
      <c r="F18" s="111">
        <v>8</v>
      </c>
      <c r="G18" s="183" t="s">
        <v>72</v>
      </c>
      <c r="I18" s="162" t="s">
        <v>102</v>
      </c>
      <c r="J18" s="162" t="s">
        <v>102</v>
      </c>
      <c r="K18" s="162" t="s">
        <v>102</v>
      </c>
      <c r="L18" s="162"/>
      <c r="M18" s="162"/>
      <c r="N18" s="162"/>
      <c r="O18" s="162"/>
    </row>
    <row r="19" spans="1:15" x14ac:dyDescent="0.25">
      <c r="A19" s="153" t="str">
        <f>_xlfn.CONCAT('Project Parameters'!$C$104,'Project Parameters'!$A$104)</f>
        <v>building 2site 1Project</v>
      </c>
      <c r="B19" s="157" t="s">
        <v>13</v>
      </c>
      <c r="C19" s="183" t="str">
        <f t="shared" si="0"/>
        <v>space type 1</v>
      </c>
      <c r="E19" s="183" t="s">
        <v>4085</v>
      </c>
      <c r="F19" s="111">
        <v>120</v>
      </c>
      <c r="G19" s="183" t="s">
        <v>91</v>
      </c>
      <c r="I19" s="162" t="s">
        <v>102</v>
      </c>
      <c r="J19" s="162" t="s">
        <v>102</v>
      </c>
      <c r="K19" s="162" t="s">
        <v>102</v>
      </c>
      <c r="L19" s="162"/>
      <c r="M19" s="162"/>
      <c r="N19" s="162"/>
      <c r="O19" s="162"/>
    </row>
    <row r="20" spans="1:15" x14ac:dyDescent="0.25">
      <c r="A20" s="153" t="str">
        <f>_xlfn.CONCAT('Project Parameters'!$C$104,'Project Parameters'!$A$104)</f>
        <v>building 2site 1Project</v>
      </c>
      <c r="B20" s="157" t="s">
        <v>13</v>
      </c>
      <c r="C20" s="183" t="str">
        <f t="shared" si="0"/>
        <v>space type 1</v>
      </c>
      <c r="E20" s="183" t="s">
        <v>4086</v>
      </c>
      <c r="F20" s="111">
        <v>9</v>
      </c>
      <c r="G20" s="183" t="s">
        <v>92</v>
      </c>
      <c r="I20" s="162" t="s">
        <v>102</v>
      </c>
      <c r="J20" s="162" t="s">
        <v>102</v>
      </c>
      <c r="K20" s="162" t="s">
        <v>102</v>
      </c>
      <c r="L20" s="162"/>
      <c r="M20" s="162"/>
      <c r="N20" s="162"/>
      <c r="O20" s="162"/>
    </row>
    <row r="21" spans="1:15" x14ac:dyDescent="0.25">
      <c r="A21" s="153" t="str">
        <f>_xlfn.CONCAT('Project Parameters'!$C$104,'Project Parameters'!$A$104)</f>
        <v>building 2site 1Project</v>
      </c>
      <c r="B21" s="157" t="s">
        <v>13</v>
      </c>
      <c r="C21" s="183" t="str">
        <f t="shared" si="0"/>
        <v>space type 1</v>
      </c>
      <c r="E21" s="183" t="s">
        <v>4078</v>
      </c>
      <c r="F21" s="111">
        <v>10</v>
      </c>
      <c r="G21" s="183" t="s">
        <v>72</v>
      </c>
      <c r="I21" s="162" t="s">
        <v>102</v>
      </c>
      <c r="J21" s="162" t="s">
        <v>102</v>
      </c>
      <c r="K21" s="162" t="s">
        <v>102</v>
      </c>
      <c r="L21" s="162"/>
      <c r="M21" s="162"/>
      <c r="N21" s="162"/>
      <c r="O21" s="162"/>
    </row>
    <row r="23" spans="1:15" x14ac:dyDescent="0.25">
      <c r="A23" s="153" t="str">
        <f>_xlfn.CONCAT('Project Parameters'!$C$104,'Project Parameters'!$A$104)</f>
        <v>building 2site 1Project</v>
      </c>
      <c r="B23" s="157" t="s">
        <v>13</v>
      </c>
      <c r="C23" s="183" t="str">
        <f t="shared" si="0"/>
        <v>space type 1</v>
      </c>
      <c r="E23" s="183" t="s">
        <v>4100</v>
      </c>
      <c r="F23" s="111">
        <v>15</v>
      </c>
      <c r="I23" s="162" t="s">
        <v>102</v>
      </c>
      <c r="J23" s="162" t="s">
        <v>102</v>
      </c>
      <c r="K23" s="162" t="s">
        <v>102</v>
      </c>
      <c r="L23" s="162"/>
      <c r="M23" s="162"/>
      <c r="N23" s="162"/>
      <c r="O23" s="162"/>
    </row>
    <row r="24" spans="1:15" x14ac:dyDescent="0.25">
      <c r="A24" s="153" t="str">
        <f>_xlfn.CONCAT('Project Parameters'!$C$104,'Project Parameters'!$A$104)</f>
        <v>building 2site 1Project</v>
      </c>
      <c r="B24" s="157" t="s">
        <v>13</v>
      </c>
      <c r="C24" s="183" t="str">
        <f t="shared" si="0"/>
        <v>space type 1</v>
      </c>
      <c r="E24" s="183" t="s">
        <v>4102</v>
      </c>
      <c r="F24" s="111">
        <v>9</v>
      </c>
      <c r="I24" s="162" t="s">
        <v>102</v>
      </c>
      <c r="J24" s="162" t="s">
        <v>102</v>
      </c>
      <c r="K24" s="162" t="s">
        <v>102</v>
      </c>
      <c r="L24" s="162"/>
      <c r="M24" s="162"/>
      <c r="N24" s="162"/>
      <c r="O24" s="162"/>
    </row>
    <row r="25" spans="1:15" x14ac:dyDescent="0.25">
      <c r="A25" s="153" t="str">
        <f>_xlfn.CONCAT('Project Parameters'!$C$104,'Project Parameters'!$A$104)</f>
        <v>building 2site 1Project</v>
      </c>
      <c r="B25" s="157" t="s">
        <v>13</v>
      </c>
      <c r="C25" s="183" t="str">
        <f t="shared" si="0"/>
        <v>space type 1</v>
      </c>
      <c r="E25" s="183" t="s">
        <v>3075</v>
      </c>
      <c r="F25" s="111">
        <v>5</v>
      </c>
      <c r="G25" s="183" t="s">
        <v>2746</v>
      </c>
      <c r="I25" s="162" t="s">
        <v>102</v>
      </c>
      <c r="J25" s="162" t="s">
        <v>102</v>
      </c>
      <c r="K25" s="162" t="s">
        <v>102</v>
      </c>
      <c r="L25" s="162"/>
      <c r="M25" s="162"/>
      <c r="N25" s="162"/>
      <c r="O25" s="162"/>
    </row>
    <row r="26" spans="1:15" x14ac:dyDescent="0.25">
      <c r="A26" s="153" t="str">
        <f>_xlfn.CONCAT('Project Parameters'!$C$104,'Project Parameters'!$A$104)</f>
        <v>building 2site 1Project</v>
      </c>
      <c r="B26" s="157" t="s">
        <v>13</v>
      </c>
      <c r="C26" s="183" t="str">
        <f t="shared" si="0"/>
        <v>space type 1</v>
      </c>
      <c r="E26" s="183" t="s">
        <v>3076</v>
      </c>
      <c r="F26" s="111">
        <v>290</v>
      </c>
      <c r="G26" s="183" t="s">
        <v>2755</v>
      </c>
      <c r="I26" s="162" t="s">
        <v>102</v>
      </c>
      <c r="J26" s="162" t="s">
        <v>102</v>
      </c>
      <c r="K26" s="162" t="s">
        <v>102</v>
      </c>
      <c r="L26" s="162"/>
      <c r="M26" s="162"/>
      <c r="N26" s="162"/>
      <c r="O26" s="162"/>
    </row>
    <row r="27" spans="1:15" x14ac:dyDescent="0.25">
      <c r="A27" s="153" t="str">
        <f>_xlfn.CONCAT('Project Parameters'!$C$104,'Project Parameters'!$A$104)</f>
        <v>building 2site 1Project</v>
      </c>
      <c r="B27" s="157" t="s">
        <v>13</v>
      </c>
      <c r="C27" s="183" t="str">
        <f t="shared" si="0"/>
        <v>space type 1</v>
      </c>
      <c r="E27" s="183" t="s">
        <v>89</v>
      </c>
      <c r="F27" s="111">
        <v>60</v>
      </c>
      <c r="G27" s="183" t="s">
        <v>83</v>
      </c>
      <c r="I27" s="162" t="s">
        <v>102</v>
      </c>
      <c r="J27" s="162" t="s">
        <v>102</v>
      </c>
      <c r="K27" s="162" t="s">
        <v>102</v>
      </c>
      <c r="L27" s="162"/>
      <c r="M27" s="162"/>
      <c r="N27" s="162"/>
      <c r="O27" s="162"/>
    </row>
    <row r="28" spans="1:15" x14ac:dyDescent="0.25">
      <c r="A28" s="153" t="str">
        <f>_xlfn.CONCAT('Project Parameters'!$C$104,'Project Parameters'!$A$104)</f>
        <v>building 2site 1Project</v>
      </c>
      <c r="B28" s="157" t="s">
        <v>13</v>
      </c>
      <c r="C28" s="183" t="str">
        <f t="shared" si="0"/>
        <v>space type 1</v>
      </c>
      <c r="E28" s="183" t="s">
        <v>90</v>
      </c>
      <c r="F28" s="111">
        <v>90</v>
      </c>
      <c r="G28" s="183" t="s">
        <v>83</v>
      </c>
      <c r="I28" s="162" t="s">
        <v>102</v>
      </c>
      <c r="J28" s="162" t="s">
        <v>102</v>
      </c>
      <c r="K28" s="162" t="s">
        <v>102</v>
      </c>
      <c r="L28" s="162"/>
      <c r="M28" s="162"/>
      <c r="N28" s="162"/>
      <c r="O28" s="162"/>
    </row>
    <row r="29" spans="1:15" x14ac:dyDescent="0.25">
      <c r="A29" s="153" t="str">
        <f>_xlfn.CONCAT('Project Parameters'!$C$104,'Project Parameters'!$A$104)</f>
        <v>building 2site 1Project</v>
      </c>
      <c r="B29" s="157" t="s">
        <v>13</v>
      </c>
      <c r="C29" s="183" t="str">
        <f t="shared" si="0"/>
        <v>space type 1</v>
      </c>
      <c r="E29" s="183" t="s">
        <v>2981</v>
      </c>
      <c r="F29" s="111">
        <v>1.2</v>
      </c>
      <c r="G29" s="183" t="s">
        <v>2364</v>
      </c>
      <c r="I29" s="162" t="s">
        <v>102</v>
      </c>
      <c r="J29" s="162" t="s">
        <v>102</v>
      </c>
      <c r="K29" s="162" t="s">
        <v>102</v>
      </c>
      <c r="L29" s="162"/>
      <c r="M29" s="162"/>
      <c r="N29" s="162"/>
      <c r="O29" s="162"/>
    </row>
    <row r="30" spans="1:15" x14ac:dyDescent="0.25">
      <c r="A30" s="153" t="str">
        <f>_xlfn.CONCAT('Project Parameters'!$C$104,'Project Parameters'!$A$104)</f>
        <v>building 2site 1Project</v>
      </c>
      <c r="B30" s="157" t="s">
        <v>13</v>
      </c>
      <c r="C30" s="183" t="str">
        <f t="shared" si="0"/>
        <v>space type 1</v>
      </c>
      <c r="E30" s="185" t="s">
        <v>2982</v>
      </c>
      <c r="F30" s="111">
        <v>4</v>
      </c>
      <c r="G30" s="183" t="s">
        <v>2381</v>
      </c>
      <c r="I30" s="162" t="s">
        <v>102</v>
      </c>
      <c r="J30" s="162" t="s">
        <v>102</v>
      </c>
      <c r="K30" s="162" t="s">
        <v>102</v>
      </c>
      <c r="L30" s="162"/>
      <c r="M30" s="162"/>
      <c r="N30" s="162"/>
      <c r="O30" s="162"/>
    </row>
    <row r="31" spans="1:15" x14ac:dyDescent="0.25">
      <c r="A31" s="153" t="str">
        <f>_xlfn.CONCAT('Project Parameters'!$C$104,'Project Parameters'!$A$104)</f>
        <v>building 2site 1Project</v>
      </c>
      <c r="B31" s="157" t="s">
        <v>13</v>
      </c>
      <c r="C31" s="183" t="str">
        <f t="shared" si="0"/>
        <v>space type 1</v>
      </c>
      <c r="E31" s="185" t="s">
        <v>3077</v>
      </c>
      <c r="F31" s="111">
        <v>8</v>
      </c>
      <c r="G31" s="183" t="s">
        <v>2534</v>
      </c>
      <c r="I31" s="162" t="s">
        <v>102</v>
      </c>
      <c r="J31" s="162" t="s">
        <v>102</v>
      </c>
      <c r="K31" s="162" t="s">
        <v>102</v>
      </c>
      <c r="L31" s="162"/>
      <c r="M31" s="162"/>
      <c r="N31" s="162"/>
      <c r="O31" s="162"/>
    </row>
    <row r="33" spans="1:15" x14ac:dyDescent="0.25">
      <c r="A33" s="153" t="str">
        <f>_xlfn.CONCAT('Project Parameters'!$C$104,'Project Parameters'!$A$104)</f>
        <v>building 2site 1Project</v>
      </c>
      <c r="B33" s="157" t="s">
        <v>13</v>
      </c>
      <c r="C33" s="183" t="str">
        <f t="shared" si="0"/>
        <v>space type 1</v>
      </c>
      <c r="E33" s="183" t="s">
        <v>82</v>
      </c>
      <c r="F33" s="111">
        <v>1200</v>
      </c>
      <c r="G33" s="183" t="s">
        <v>83</v>
      </c>
      <c r="I33" s="162" t="s">
        <v>102</v>
      </c>
      <c r="J33" s="162" t="s">
        <v>102</v>
      </c>
      <c r="K33" s="162" t="s">
        <v>102</v>
      </c>
      <c r="L33" s="162"/>
      <c r="M33" s="162"/>
      <c r="N33" s="162"/>
      <c r="O33" s="162"/>
    </row>
    <row r="34" spans="1:15" x14ac:dyDescent="0.25">
      <c r="A34" s="153" t="str">
        <f>_xlfn.CONCAT('Project Parameters'!$C$104,'Project Parameters'!$A$104)</f>
        <v>building 2site 1Project</v>
      </c>
      <c r="B34" s="157" t="s">
        <v>13</v>
      </c>
      <c r="C34" s="183" t="str">
        <f t="shared" si="0"/>
        <v>space type 1</v>
      </c>
      <c r="E34" s="183" t="s">
        <v>80</v>
      </c>
      <c r="F34" s="111">
        <v>80</v>
      </c>
      <c r="G34" s="183" t="s">
        <v>81</v>
      </c>
      <c r="I34" s="162" t="s">
        <v>102</v>
      </c>
      <c r="J34" s="162" t="s">
        <v>102</v>
      </c>
      <c r="K34" s="162" t="s">
        <v>102</v>
      </c>
      <c r="L34" s="162"/>
      <c r="M34" s="162"/>
      <c r="N34" s="162"/>
      <c r="O34" s="162"/>
    </row>
    <row r="35" spans="1:15" x14ac:dyDescent="0.25">
      <c r="A35" s="153" t="str">
        <f>_xlfn.CONCAT('Project Parameters'!$C$104,'Project Parameters'!$A$104)</f>
        <v>building 2site 1Project</v>
      </c>
      <c r="B35" s="157" t="s">
        <v>13</v>
      </c>
      <c r="C35" s="183" t="str">
        <f t="shared" si="0"/>
        <v>space type 1</v>
      </c>
      <c r="E35" s="183" t="s">
        <v>85</v>
      </c>
      <c r="F35" s="111">
        <v>0</v>
      </c>
      <c r="G35" s="183" t="s">
        <v>83</v>
      </c>
      <c r="I35" s="162" t="s">
        <v>102</v>
      </c>
      <c r="J35" s="162" t="s">
        <v>102</v>
      </c>
      <c r="K35" s="162" t="s">
        <v>102</v>
      </c>
      <c r="L35" s="162"/>
      <c r="M35" s="162"/>
      <c r="N35" s="162"/>
      <c r="O35" s="162"/>
    </row>
    <row r="36" spans="1:15" x14ac:dyDescent="0.25">
      <c r="A36" s="153" t="str">
        <f>_xlfn.CONCAT('Project Parameters'!$C$104,'Project Parameters'!$A$104)</f>
        <v>building 2site 1Project</v>
      </c>
      <c r="B36" s="157" t="s">
        <v>13</v>
      </c>
      <c r="C36" s="183" t="str">
        <f t="shared" si="0"/>
        <v>space type 1</v>
      </c>
      <c r="E36" s="183" t="s">
        <v>84</v>
      </c>
      <c r="F36" s="111">
        <v>0</v>
      </c>
      <c r="G36" s="183" t="s">
        <v>81</v>
      </c>
      <c r="I36" s="162" t="s">
        <v>102</v>
      </c>
      <c r="J36" s="162" t="s">
        <v>102</v>
      </c>
      <c r="K36" s="162" t="s">
        <v>102</v>
      </c>
      <c r="L36" s="162"/>
      <c r="M36" s="162"/>
      <c r="N36" s="162"/>
      <c r="O36" s="162"/>
    </row>
    <row r="38" spans="1:15" x14ac:dyDescent="0.25">
      <c r="A38" s="153" t="str">
        <f>_xlfn.CONCAT('Project Parameters'!$C$104,'Project Parameters'!$A$104)</f>
        <v>building 2site 1Project</v>
      </c>
      <c r="B38" s="157" t="s">
        <v>13</v>
      </c>
      <c r="C38" s="183" t="str">
        <f t="shared" si="0"/>
        <v>space type 1</v>
      </c>
      <c r="E38" s="183" t="s">
        <v>2935</v>
      </c>
      <c r="F38" s="111">
        <v>350</v>
      </c>
      <c r="G38" s="183" t="s">
        <v>2819</v>
      </c>
      <c r="I38" s="162" t="s">
        <v>102</v>
      </c>
      <c r="J38" s="162" t="s">
        <v>102</v>
      </c>
      <c r="K38" s="162" t="s">
        <v>102</v>
      </c>
      <c r="L38" s="162"/>
      <c r="M38" s="162"/>
      <c r="N38" s="162"/>
      <c r="O38" s="162"/>
    </row>
    <row r="39" spans="1:15" x14ac:dyDescent="0.25">
      <c r="A39" s="153" t="str">
        <f>_xlfn.CONCAT('Project Parameters'!$C$104,'Project Parameters'!$A$104)</f>
        <v>building 2site 1Project</v>
      </c>
      <c r="B39" s="157" t="s">
        <v>13</v>
      </c>
      <c r="C39" s="183" t="str">
        <f t="shared" si="0"/>
        <v>space type 1</v>
      </c>
      <c r="E39" s="183" t="s">
        <v>3104</v>
      </c>
      <c r="F39" s="111">
        <v>1</v>
      </c>
      <c r="I39" s="162" t="s">
        <v>102</v>
      </c>
      <c r="J39" s="162" t="s">
        <v>102</v>
      </c>
      <c r="K39" s="162" t="s">
        <v>102</v>
      </c>
      <c r="L39" s="162"/>
      <c r="M39" s="162"/>
      <c r="N39" s="162"/>
      <c r="O39" s="162"/>
    </row>
    <row r="40" spans="1:15" x14ac:dyDescent="0.25">
      <c r="A40" s="153" t="str">
        <f>_xlfn.CONCAT('Project Parameters'!$C$104,'Project Parameters'!$A$104)</f>
        <v>building 2site 1Project</v>
      </c>
      <c r="B40" s="157" t="s">
        <v>13</v>
      </c>
      <c r="C40" s="183" t="str">
        <f t="shared" si="0"/>
        <v>space type 1</v>
      </c>
      <c r="E40" s="183" t="s">
        <v>87</v>
      </c>
      <c r="F40" s="111">
        <v>0.5</v>
      </c>
      <c r="I40" s="162" t="s">
        <v>102</v>
      </c>
      <c r="J40" s="162" t="s">
        <v>102</v>
      </c>
      <c r="K40" s="162" t="s">
        <v>102</v>
      </c>
      <c r="L40" s="162"/>
      <c r="M40" s="162"/>
      <c r="N40" s="162"/>
      <c r="O40" s="162"/>
    </row>
    <row r="41" spans="1:15" x14ac:dyDescent="0.25">
      <c r="A41" s="153" t="str">
        <f>_xlfn.CONCAT('Project Parameters'!$C$104,'Project Parameters'!$A$104)</f>
        <v>building 2site 1Project</v>
      </c>
      <c r="B41" s="157" t="s">
        <v>13</v>
      </c>
      <c r="C41" s="183" t="str">
        <f t="shared" si="0"/>
        <v>space type 1</v>
      </c>
      <c r="E41" s="183" t="s">
        <v>86</v>
      </c>
      <c r="F41" s="111">
        <v>5</v>
      </c>
      <c r="G41" s="183" t="s">
        <v>81</v>
      </c>
      <c r="I41" s="162" t="s">
        <v>102</v>
      </c>
      <c r="J41" s="162" t="s">
        <v>102</v>
      </c>
      <c r="K41" s="162" t="s">
        <v>102</v>
      </c>
      <c r="L41" s="162"/>
      <c r="M41" s="162"/>
      <c r="N41" s="162"/>
      <c r="O41" s="162"/>
    </row>
    <row r="42" spans="1:15" x14ac:dyDescent="0.25">
      <c r="A42" s="153" t="str">
        <f>_xlfn.CONCAT('Project Parameters'!$C$104,'Project Parameters'!$A$104)</f>
        <v>building 2site 1Project</v>
      </c>
      <c r="B42" s="157" t="s">
        <v>13</v>
      </c>
      <c r="C42" s="183" t="str">
        <f t="shared" si="0"/>
        <v>space type 1</v>
      </c>
      <c r="E42" s="183" t="s">
        <v>88</v>
      </c>
      <c r="F42" s="111">
        <v>0.4</v>
      </c>
      <c r="I42" s="162" t="s">
        <v>102</v>
      </c>
      <c r="J42" s="162" t="s">
        <v>102</v>
      </c>
      <c r="K42" s="162" t="s">
        <v>102</v>
      </c>
      <c r="L42" s="162"/>
      <c r="M42" s="162"/>
      <c r="N42" s="162"/>
      <c r="O42" s="162"/>
    </row>
    <row r="43" spans="1:15" x14ac:dyDescent="0.25">
      <c r="A43" s="153" t="str">
        <f>_xlfn.CONCAT('Project Parameters'!$C$104,'Project Parameters'!$A$104)</f>
        <v>building 2site 1Project</v>
      </c>
      <c r="B43" s="157" t="s">
        <v>13</v>
      </c>
      <c r="C43" s="183" t="str">
        <f t="shared" si="0"/>
        <v>space type 1</v>
      </c>
      <c r="E43" s="185" t="s">
        <v>3113</v>
      </c>
      <c r="F43" s="111">
        <v>0.7</v>
      </c>
      <c r="I43" s="162" t="s">
        <v>102</v>
      </c>
      <c r="J43" s="162" t="s">
        <v>102</v>
      </c>
      <c r="K43" s="162" t="s">
        <v>102</v>
      </c>
      <c r="L43" s="162"/>
      <c r="M43" s="162"/>
      <c r="N43" s="162"/>
      <c r="O43" s="162"/>
    </row>
    <row r="44" spans="1:15" x14ac:dyDescent="0.25">
      <c r="A44" s="153" t="str">
        <f>_xlfn.CONCAT('Project Parameters'!$C$104,'Project Parameters'!$A$104)</f>
        <v>building 2site 1Project</v>
      </c>
      <c r="B44" s="157" t="s">
        <v>13</v>
      </c>
      <c r="C44" s="183" t="str">
        <f t="shared" si="0"/>
        <v>space type 1</v>
      </c>
      <c r="E44" s="185" t="s">
        <v>3103</v>
      </c>
      <c r="F44" s="111">
        <v>80</v>
      </c>
      <c r="G44" s="183" t="s">
        <v>56</v>
      </c>
      <c r="I44" s="162" t="s">
        <v>102</v>
      </c>
      <c r="J44" s="162" t="s">
        <v>102</v>
      </c>
      <c r="K44" s="162" t="s">
        <v>102</v>
      </c>
      <c r="L44" s="162"/>
      <c r="M44" s="162"/>
      <c r="N44" s="162"/>
      <c r="O44" s="162"/>
    </row>
    <row r="181" spans="9:11" ht="18.75" x14ac:dyDescent="0.3">
      <c r="I181" s="149"/>
      <c r="J181" s="149"/>
      <c r="K181" s="149"/>
    </row>
  </sheetData>
  <phoneticPr fontId="41" type="noConversion"/>
  <conditionalFormatting sqref="G5:G44">
    <cfRule type="cellIs" dxfId="93" priority="1" operator="equal">
      <formula>"New Unit"</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DACF30-386B-4DA1-925E-C11D44A76737}">
          <x14:formula1>
            <xm:f>'Dropdown Lists'!$D$3:$D$13</xm:f>
          </x14:formula1>
          <xm:sqref>J5:K44 E9:E14 I5:I156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374CA-2FA2-4B26-89D3-A1E99697AB1A}">
  <dimension ref="A3:S180"/>
  <sheetViews>
    <sheetView tabSelected="1" workbookViewId="0">
      <selection activeCell="G29" sqref="G29"/>
    </sheetView>
  </sheetViews>
  <sheetFormatPr defaultRowHeight="15" x14ac:dyDescent="0.25"/>
  <cols>
    <col min="1" max="1" width="17.85546875" style="183" bestFit="1" customWidth="1"/>
    <col min="2" max="2" width="17.5703125" style="183" bestFit="1" customWidth="1"/>
    <col min="3" max="3" width="11.5703125" style="183" bestFit="1" customWidth="1"/>
    <col min="4" max="4" width="23" style="183" bestFit="1" customWidth="1"/>
    <col min="5" max="5" width="56.7109375" style="183" bestFit="1" customWidth="1"/>
    <col min="6" max="6" width="20.7109375" style="183" customWidth="1"/>
    <col min="7" max="7" width="11" style="183" bestFit="1" customWidth="1"/>
    <col min="8" max="8" width="20.85546875" style="183" customWidth="1"/>
    <col min="9" max="9" width="13.140625" style="183" bestFit="1" customWidth="1"/>
    <col min="10" max="10" width="12.7109375" style="183" bestFit="1" customWidth="1"/>
    <col min="11" max="11" width="18.140625" style="183" bestFit="1" customWidth="1"/>
    <col min="12" max="12" width="17.42578125" style="183" customWidth="1"/>
    <col min="13" max="16384" width="9.140625" style="183"/>
  </cols>
  <sheetData>
    <row r="3" spans="1:19" s="153" customFormat="1" x14ac:dyDescent="0.25">
      <c r="A3" s="152" t="s">
        <v>1</v>
      </c>
      <c r="B3" s="152" t="s">
        <v>2</v>
      </c>
      <c r="C3" s="152" t="s">
        <v>4</v>
      </c>
      <c r="D3" s="155"/>
      <c r="E3" s="155" t="s">
        <v>25</v>
      </c>
      <c r="F3" s="160" t="s">
        <v>26</v>
      </c>
      <c r="G3" s="160" t="s">
        <v>27</v>
      </c>
      <c r="H3" s="160" t="s">
        <v>28</v>
      </c>
      <c r="I3" s="160" t="s">
        <v>29</v>
      </c>
      <c r="J3" s="160" t="s">
        <v>30</v>
      </c>
      <c r="K3" s="160" t="s">
        <v>31</v>
      </c>
      <c r="L3" s="160" t="s">
        <v>4040</v>
      </c>
      <c r="M3" s="160" t="s">
        <v>4063</v>
      </c>
      <c r="N3" s="160" t="s">
        <v>4064</v>
      </c>
      <c r="O3" s="160" t="s">
        <v>4065</v>
      </c>
      <c r="P3" s="183"/>
      <c r="Q3" s="183"/>
      <c r="R3" s="183"/>
      <c r="S3" s="183"/>
    </row>
    <row r="4" spans="1:19" s="153" customFormat="1" x14ac:dyDescent="0.25">
      <c r="A4" s="152"/>
      <c r="B4" s="152"/>
      <c r="C4" s="152"/>
      <c r="D4" s="155"/>
      <c r="E4" s="155"/>
      <c r="F4" s="155"/>
      <c r="G4" s="155"/>
      <c r="H4" s="155"/>
      <c r="I4" s="155"/>
      <c r="J4" s="155"/>
      <c r="K4" s="155"/>
      <c r="L4" s="183"/>
      <c r="M4" s="183"/>
      <c r="N4" s="183"/>
      <c r="O4" s="183"/>
      <c r="P4" s="183"/>
      <c r="Q4" s="183"/>
      <c r="R4" s="183"/>
      <c r="S4" s="183"/>
    </row>
    <row r="5" spans="1:19" x14ac:dyDescent="0.25">
      <c r="A5" s="153" t="str">
        <f>_xlfn.CONCAT('Project Parameters'!$C$104,'Project Parameters'!$A$104)</f>
        <v>building 2site 1Project</v>
      </c>
      <c r="B5" s="157" t="s">
        <v>4070</v>
      </c>
      <c r="C5" s="183" t="s">
        <v>4126</v>
      </c>
      <c r="E5" s="183" t="s">
        <v>3083</v>
      </c>
      <c r="F5" s="111">
        <v>99.7</v>
      </c>
      <c r="G5" s="183" t="s">
        <v>56</v>
      </c>
      <c r="I5" s="162" t="s">
        <v>102</v>
      </c>
      <c r="J5" s="162" t="s">
        <v>102</v>
      </c>
      <c r="K5" s="162" t="s">
        <v>102</v>
      </c>
      <c r="L5" s="162"/>
      <c r="M5" s="162"/>
      <c r="N5" s="162"/>
      <c r="O5" s="162"/>
    </row>
    <row r="6" spans="1:19" x14ac:dyDescent="0.25">
      <c r="A6" s="153" t="str">
        <f>_xlfn.CONCAT('Project Parameters'!$C$104,'Project Parameters'!$A$104)</f>
        <v>building 2site 1Project</v>
      </c>
      <c r="B6" s="157" t="s">
        <v>4070</v>
      </c>
      <c r="C6" s="183" t="s">
        <v>4126</v>
      </c>
      <c r="E6" s="183" t="s">
        <v>4097</v>
      </c>
      <c r="F6" s="111">
        <v>95</v>
      </c>
      <c r="G6" s="183" t="s">
        <v>56</v>
      </c>
      <c r="I6" s="162" t="s">
        <v>102</v>
      </c>
      <c r="J6" s="162" t="s">
        <v>102</v>
      </c>
      <c r="K6" s="162" t="s">
        <v>102</v>
      </c>
      <c r="L6" s="162"/>
      <c r="M6" s="162"/>
      <c r="N6" s="162"/>
      <c r="O6" s="162"/>
    </row>
    <row r="7" spans="1:19" x14ac:dyDescent="0.25">
      <c r="A7" s="153" t="str">
        <f>_xlfn.CONCAT('Project Parameters'!$C$104,'Project Parameters'!$A$104)</f>
        <v>building 2site 1Project</v>
      </c>
      <c r="B7" s="157" t="s">
        <v>4070</v>
      </c>
      <c r="C7" s="183" t="s">
        <v>4126</v>
      </c>
      <c r="E7" s="183" t="s">
        <v>4091</v>
      </c>
      <c r="F7" s="111">
        <v>60</v>
      </c>
      <c r="G7" s="183" t="s">
        <v>54</v>
      </c>
      <c r="I7" s="162" t="s">
        <v>102</v>
      </c>
      <c r="J7" s="162" t="s">
        <v>102</v>
      </c>
      <c r="K7" s="162" t="s">
        <v>102</v>
      </c>
      <c r="L7" s="162"/>
      <c r="M7" s="162"/>
      <c r="N7" s="162"/>
      <c r="O7" s="162"/>
    </row>
    <row r="8" spans="1:19" x14ac:dyDescent="0.25">
      <c r="A8" s="153" t="str">
        <f>_xlfn.CONCAT('Project Parameters'!$C$104,'Project Parameters'!$A$104)</f>
        <v>building 2site 1Project</v>
      </c>
      <c r="B8" s="157" t="s">
        <v>4070</v>
      </c>
      <c r="C8" s="183" t="s">
        <v>4126</v>
      </c>
      <c r="E8" s="183" t="s">
        <v>4103</v>
      </c>
      <c r="F8" s="111">
        <v>40</v>
      </c>
      <c r="G8" s="183" t="s">
        <v>54</v>
      </c>
      <c r="I8" s="162" t="s">
        <v>102</v>
      </c>
      <c r="J8" s="162" t="s">
        <v>102</v>
      </c>
      <c r="K8" s="162" t="s">
        <v>102</v>
      </c>
      <c r="L8" s="162"/>
      <c r="M8" s="162"/>
      <c r="N8" s="162"/>
      <c r="O8" s="162"/>
    </row>
    <row r="10" spans="1:19" s="153" customFormat="1" ht="20.100000000000001" customHeight="1" x14ac:dyDescent="0.25">
      <c r="A10" s="153" t="str">
        <f>_xlfn.CONCAT('Project Parameters'!$C$104,'Project Parameters'!$A$104)</f>
        <v>building 2site 1Project</v>
      </c>
      <c r="B10" s="157" t="s">
        <v>4070</v>
      </c>
      <c r="C10" s="183" t="s">
        <v>4130</v>
      </c>
      <c r="D10" s="157"/>
      <c r="E10" s="183" t="s">
        <v>3084</v>
      </c>
      <c r="F10" s="111">
        <v>95</v>
      </c>
      <c r="G10" s="183" t="s">
        <v>56</v>
      </c>
      <c r="H10" s="161"/>
      <c r="I10" s="162" t="s">
        <v>102</v>
      </c>
      <c r="J10" s="162" t="s">
        <v>102</v>
      </c>
      <c r="K10" s="162" t="s">
        <v>102</v>
      </c>
      <c r="L10" s="162"/>
      <c r="M10" s="162"/>
      <c r="N10" s="162"/>
      <c r="O10" s="162"/>
      <c r="P10" s="183"/>
      <c r="Q10" s="183"/>
      <c r="R10" s="183"/>
      <c r="S10" s="183"/>
    </row>
    <row r="11" spans="1:19" x14ac:dyDescent="0.25">
      <c r="A11" s="153" t="str">
        <f>_xlfn.CONCAT('Project Parameters'!$C$104,'Project Parameters'!$A$104)</f>
        <v>building 2site 1Project</v>
      </c>
      <c r="B11" s="157" t="s">
        <v>4070</v>
      </c>
      <c r="C11" s="183" t="s">
        <v>4130</v>
      </c>
      <c r="E11" s="183" t="s">
        <v>4096</v>
      </c>
      <c r="F11" s="111">
        <v>89</v>
      </c>
    </row>
    <row r="12" spans="1:19" x14ac:dyDescent="0.25">
      <c r="A12" s="153" t="str">
        <f>_xlfn.CONCAT('Project Parameters'!$C$104,'Project Parameters'!$A$104)</f>
        <v>building 2site 1Project</v>
      </c>
      <c r="B12" s="157" t="s">
        <v>4070</v>
      </c>
      <c r="C12" s="183" t="str">
        <f>C$10</f>
        <v>Cooling</v>
      </c>
      <c r="E12" s="183" t="s">
        <v>4091</v>
      </c>
      <c r="F12" s="111">
        <v>7</v>
      </c>
      <c r="G12" s="183" t="s">
        <v>54</v>
      </c>
      <c r="I12" s="162" t="s">
        <v>102</v>
      </c>
      <c r="J12" s="162" t="s">
        <v>102</v>
      </c>
      <c r="K12" s="162" t="s">
        <v>102</v>
      </c>
      <c r="L12" s="162"/>
      <c r="M12" s="162"/>
      <c r="N12" s="162"/>
      <c r="O12" s="162"/>
    </row>
    <row r="13" spans="1:19" x14ac:dyDescent="0.25">
      <c r="A13" s="153" t="str">
        <f>_xlfn.CONCAT('Project Parameters'!$C$104,'Project Parameters'!$A$104)</f>
        <v>building 2site 1Project</v>
      </c>
      <c r="B13" s="157" t="s">
        <v>4070</v>
      </c>
      <c r="C13" s="183" t="str">
        <f>C$10</f>
        <v>Cooling</v>
      </c>
      <c r="E13" s="183" t="s">
        <v>4103</v>
      </c>
      <c r="F13" s="111">
        <v>13</v>
      </c>
      <c r="G13" s="183" t="s">
        <v>54</v>
      </c>
      <c r="I13" s="162" t="s">
        <v>102</v>
      </c>
      <c r="J13" s="162" t="s">
        <v>102</v>
      </c>
      <c r="K13" s="162" t="s">
        <v>102</v>
      </c>
      <c r="L13" s="162"/>
      <c r="M13" s="162"/>
      <c r="N13" s="162"/>
      <c r="O13" s="162"/>
    </row>
    <row r="15" spans="1:19" x14ac:dyDescent="0.25">
      <c r="A15" s="153" t="str">
        <f>_xlfn.CONCAT('Project Parameters'!$C$104,'Project Parameters'!$A$104)</f>
        <v>building 2site 1Project</v>
      </c>
      <c r="B15" s="157" t="s">
        <v>4070</v>
      </c>
      <c r="C15" s="183" t="s">
        <v>4129</v>
      </c>
      <c r="E15" s="183" t="s">
        <v>4095</v>
      </c>
      <c r="F15" s="111">
        <v>70</v>
      </c>
      <c r="G15" s="183" t="s">
        <v>56</v>
      </c>
      <c r="I15" s="162" t="s">
        <v>102</v>
      </c>
      <c r="J15" s="162" t="s">
        <v>102</v>
      </c>
      <c r="K15" s="162" t="s">
        <v>102</v>
      </c>
      <c r="L15" s="162"/>
      <c r="M15" s="162"/>
      <c r="N15" s="162"/>
      <c r="O15" s="162"/>
    </row>
    <row r="17" spans="1:15" x14ac:dyDescent="0.25">
      <c r="A17" s="153" t="str">
        <f>_xlfn.CONCAT('Project Parameters'!$C$104,'Project Parameters'!$A$104)</f>
        <v>building 2site 1Project</v>
      </c>
      <c r="B17" s="157" t="s">
        <v>4070</v>
      </c>
      <c r="C17" s="183" t="s">
        <v>4128</v>
      </c>
      <c r="E17" s="183" t="s">
        <v>4114</v>
      </c>
      <c r="F17" s="111">
        <v>20000</v>
      </c>
      <c r="G17" s="183" t="s">
        <v>2895</v>
      </c>
      <c r="I17" s="162" t="s">
        <v>102</v>
      </c>
      <c r="J17" s="162" t="s">
        <v>102</v>
      </c>
      <c r="K17" s="162" t="s">
        <v>102</v>
      </c>
      <c r="L17" s="162"/>
      <c r="M17" s="162"/>
      <c r="N17" s="162"/>
      <c r="O17" s="162"/>
    </row>
    <row r="18" spans="1:15" x14ac:dyDescent="0.25">
      <c r="A18" s="153" t="str">
        <f>_xlfn.CONCAT('Project Parameters'!$C$104,'Project Parameters'!$A$104)</f>
        <v>building 2site 1Project</v>
      </c>
      <c r="B18" s="157" t="s">
        <v>4070</v>
      </c>
      <c r="C18" s="183" t="str">
        <f>C$17</f>
        <v>Domestic cold water</v>
      </c>
      <c r="E18" s="183" t="s">
        <v>4107</v>
      </c>
      <c r="F18" s="111">
        <v>4</v>
      </c>
      <c r="G18" s="183" t="s">
        <v>2346</v>
      </c>
      <c r="I18" s="162" t="s">
        <v>102</v>
      </c>
      <c r="J18" s="162" t="s">
        <v>102</v>
      </c>
      <c r="K18" s="162" t="s">
        <v>102</v>
      </c>
      <c r="L18" s="162"/>
      <c r="M18" s="162"/>
      <c r="N18" s="162"/>
      <c r="O18" s="162"/>
    </row>
    <row r="19" spans="1:15" x14ac:dyDescent="0.25">
      <c r="A19" s="153" t="str">
        <f>_xlfn.CONCAT('Project Parameters'!$C$104,'Project Parameters'!$A$104)</f>
        <v>building 2site 1Project</v>
      </c>
      <c r="B19" s="157" t="s">
        <v>4070</v>
      </c>
      <c r="C19" s="183" t="str">
        <f>C$17</f>
        <v>Domestic cold water</v>
      </c>
      <c r="E19" s="183" t="s">
        <v>4104</v>
      </c>
      <c r="F19" s="111">
        <v>60</v>
      </c>
      <c r="G19" s="183" t="s">
        <v>56</v>
      </c>
      <c r="I19" s="162" t="s">
        <v>102</v>
      </c>
      <c r="J19" s="162" t="s">
        <v>102</v>
      </c>
      <c r="K19" s="162" t="s">
        <v>102</v>
      </c>
      <c r="L19" s="162"/>
      <c r="M19" s="162"/>
      <c r="N19" s="162"/>
      <c r="O19" s="162"/>
    </row>
    <row r="21" spans="1:15" x14ac:dyDescent="0.25">
      <c r="A21" s="153" t="str">
        <f>_xlfn.CONCAT('Project Parameters'!$C$104,'Project Parameters'!$A$104)</f>
        <v>building 2site 1Project</v>
      </c>
      <c r="B21" s="157" t="s">
        <v>4070</v>
      </c>
      <c r="C21" s="183" t="s">
        <v>4136</v>
      </c>
      <c r="E21" s="183" t="s">
        <v>4114</v>
      </c>
      <c r="F21" s="111">
        <v>800</v>
      </c>
      <c r="G21" s="183" t="s">
        <v>2895</v>
      </c>
      <c r="I21" s="162" t="s">
        <v>102</v>
      </c>
      <c r="J21" s="162" t="s">
        <v>102</v>
      </c>
      <c r="K21" s="162" t="s">
        <v>102</v>
      </c>
      <c r="L21" s="162"/>
      <c r="M21" s="162"/>
      <c r="N21" s="162"/>
      <c r="O21" s="162"/>
    </row>
    <row r="29" spans="1:15" x14ac:dyDescent="0.25">
      <c r="A29" s="153"/>
      <c r="B29" s="157"/>
    </row>
    <row r="180" spans="9:11" ht="18.75" x14ac:dyDescent="0.3">
      <c r="I180" s="149"/>
      <c r="J180" s="149"/>
      <c r="K180" s="149"/>
    </row>
  </sheetData>
  <conditionalFormatting sqref="G5:G6 G15 G26 G10:G13 G29 G17:G19">
    <cfRule type="cellIs" dxfId="92" priority="3" operator="equal">
      <formula>"New Unit"</formula>
    </cfRule>
  </conditionalFormatting>
  <conditionalFormatting sqref="G7:G9">
    <cfRule type="cellIs" dxfId="91" priority="2" operator="equal">
      <formula>"New Unit"</formula>
    </cfRule>
  </conditionalFormatting>
  <conditionalFormatting sqref="G21">
    <cfRule type="cellIs" dxfId="90" priority="1" operator="equal">
      <formula>"New Unit"</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4808756-AA08-4BAF-AD41-8157CA65B238}">
          <x14:formula1>
            <xm:f>'Dropdown Lists'!$D$3:$D$13</xm:f>
          </x14:formula1>
          <xm:sqref>J12:K13 J17:K19 I5:K10 I36:I155 I15:K15 I26 I11:I13 I17:I21 I29 I33 J21:K21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498C-FFA8-41DD-A617-A237D56472F3}">
  <dimension ref="A3:T180"/>
  <sheetViews>
    <sheetView workbookViewId="0">
      <selection activeCell="F27" sqref="F27"/>
    </sheetView>
  </sheetViews>
  <sheetFormatPr defaultRowHeight="15" x14ac:dyDescent="0.25"/>
  <cols>
    <col min="1" max="1" width="12.28515625" style="183" customWidth="1"/>
    <col min="2" max="2" width="10.5703125" style="183" bestFit="1" customWidth="1"/>
    <col min="3" max="3" width="19.28515625" style="183" bestFit="1" customWidth="1"/>
    <col min="4" max="4" width="21.5703125" style="183" bestFit="1" customWidth="1"/>
    <col min="5" max="5" width="20.5703125" style="183" customWidth="1"/>
    <col min="6" max="6" width="37.85546875" style="183" customWidth="1"/>
    <col min="7" max="7" width="20.7109375" style="183" customWidth="1"/>
    <col min="8" max="8" width="11" style="183" bestFit="1" customWidth="1"/>
    <col min="9" max="9" width="20.85546875" style="183" customWidth="1"/>
    <col min="10" max="10" width="13.140625" style="183" bestFit="1" customWidth="1"/>
    <col min="11" max="11" width="12.7109375" style="183" bestFit="1" customWidth="1"/>
    <col min="12" max="12" width="18.140625" style="183" bestFit="1" customWidth="1"/>
    <col min="13" max="13" width="17.42578125" style="183" customWidth="1"/>
    <col min="14" max="16384" width="9.140625" style="183"/>
  </cols>
  <sheetData>
    <row r="3" spans="1:20" s="153" customFormat="1" x14ac:dyDescent="0.25">
      <c r="A3" s="152" t="s">
        <v>1</v>
      </c>
      <c r="B3" s="152" t="s">
        <v>2</v>
      </c>
      <c r="C3" s="152" t="s">
        <v>4071</v>
      </c>
      <c r="D3" s="152" t="s">
        <v>4</v>
      </c>
      <c r="E3" s="155"/>
      <c r="F3" s="155" t="s">
        <v>25</v>
      </c>
      <c r="G3" s="160" t="s">
        <v>26</v>
      </c>
      <c r="H3" s="160" t="s">
        <v>27</v>
      </c>
      <c r="I3" s="160" t="s">
        <v>28</v>
      </c>
      <c r="J3" s="160" t="s">
        <v>29</v>
      </c>
      <c r="K3" s="160" t="s">
        <v>30</v>
      </c>
      <c r="L3" s="160" t="s">
        <v>31</v>
      </c>
      <c r="M3" s="160" t="s">
        <v>4040</v>
      </c>
      <c r="N3" s="160" t="s">
        <v>4063</v>
      </c>
      <c r="O3" s="160" t="s">
        <v>4064</v>
      </c>
      <c r="P3" s="160" t="s">
        <v>4065</v>
      </c>
      <c r="Q3" s="183"/>
      <c r="R3" s="183"/>
      <c r="S3" s="183"/>
      <c r="T3" s="183"/>
    </row>
    <row r="4" spans="1:20" s="153" customFormat="1" x14ac:dyDescent="0.25">
      <c r="A4" s="152"/>
      <c r="B4" s="152"/>
      <c r="C4" s="152"/>
      <c r="D4" s="152"/>
      <c r="E4" s="155"/>
      <c r="F4" s="155"/>
      <c r="G4" s="155"/>
      <c r="H4" s="155"/>
      <c r="I4" s="155"/>
      <c r="J4" s="155"/>
      <c r="K4" s="155"/>
      <c r="L4" s="155"/>
      <c r="M4" s="183"/>
      <c r="N4" s="183"/>
      <c r="O4" s="183"/>
      <c r="P4" s="183"/>
      <c r="Q4" s="183"/>
      <c r="R4" s="183"/>
      <c r="S4" s="183"/>
      <c r="T4" s="183"/>
    </row>
    <row r="5" spans="1:20" s="153" customFormat="1" ht="20.100000000000001" customHeight="1" x14ac:dyDescent="0.25">
      <c r="A5" s="153" t="str">
        <f>_xlfn.CONCAT(C5, INDEX('System Parameters'!A:A, MATCH('Sub System Parameters'!C5, 'System Parameters'!C:C, 0)))</f>
        <v>Domestic cold waterbuilding 2site 1Project</v>
      </c>
      <c r="B5" s="157" t="s">
        <v>167</v>
      </c>
      <c r="C5" s="183" t="s">
        <v>4128</v>
      </c>
      <c r="D5" s="183" t="s">
        <v>4128</v>
      </c>
      <c r="E5" s="157"/>
      <c r="F5" s="183" t="s">
        <v>3101</v>
      </c>
      <c r="G5" s="111">
        <v>200</v>
      </c>
      <c r="H5" s="183" t="s">
        <v>2809</v>
      </c>
      <c r="I5" s="161"/>
      <c r="J5" s="162" t="s">
        <v>102</v>
      </c>
      <c r="K5" s="162" t="s">
        <v>102</v>
      </c>
      <c r="L5" s="162" t="s">
        <v>102</v>
      </c>
      <c r="M5" s="162"/>
      <c r="N5" s="162"/>
      <c r="O5" s="162"/>
      <c r="P5" s="162"/>
      <c r="Q5" s="183"/>
      <c r="R5" s="183"/>
      <c r="S5" s="183"/>
      <c r="T5" s="183"/>
    </row>
    <row r="6" spans="1:20" s="153" customFormat="1" ht="20.100000000000001" customHeight="1" x14ac:dyDescent="0.25">
      <c r="A6" s="153" t="str">
        <f>_xlfn.CONCAT(C6, INDEX('System Parameters'!A:A, MATCH('Sub System Parameters'!C6, 'System Parameters'!C:C, 0)))</f>
        <v>Domestic hot waterbuilding 2site 1Project</v>
      </c>
      <c r="B6" s="157" t="s">
        <v>167</v>
      </c>
      <c r="C6" s="183" t="s">
        <v>4136</v>
      </c>
      <c r="D6" s="183" t="s">
        <v>4136</v>
      </c>
      <c r="E6" s="183"/>
      <c r="F6" s="183" t="s">
        <v>3112</v>
      </c>
      <c r="G6" s="111">
        <v>80</v>
      </c>
      <c r="H6" s="183" t="s">
        <v>2895</v>
      </c>
      <c r="I6" s="183"/>
      <c r="J6" s="162" t="s">
        <v>102</v>
      </c>
      <c r="K6" s="162" t="s">
        <v>102</v>
      </c>
      <c r="L6" s="162" t="s">
        <v>102</v>
      </c>
      <c r="M6" s="162"/>
      <c r="N6" s="162"/>
      <c r="O6" s="162"/>
      <c r="P6" s="162"/>
      <c r="Q6" s="183"/>
      <c r="R6" s="183"/>
      <c r="S6" s="183"/>
      <c r="T6" s="183"/>
    </row>
    <row r="7" spans="1:20" x14ac:dyDescent="0.25">
      <c r="A7" s="153" t="str">
        <f>_xlfn.CONCAT(C7, INDEX('System Parameters'!A:A, MATCH('Sub System Parameters'!C7, 'System Parameters'!C:C, 0)))</f>
        <v>Ventilationbuilding 2site 1Project</v>
      </c>
      <c r="B7" s="157" t="s">
        <v>167</v>
      </c>
      <c r="C7" s="183" t="s">
        <v>4129</v>
      </c>
      <c r="D7" s="183" t="s">
        <v>4131</v>
      </c>
      <c r="F7" s="183" t="s">
        <v>4087</v>
      </c>
      <c r="G7" s="111" t="s">
        <v>3593</v>
      </c>
      <c r="J7" s="162" t="s">
        <v>102</v>
      </c>
      <c r="K7" s="162" t="s">
        <v>102</v>
      </c>
      <c r="L7" s="162" t="s">
        <v>102</v>
      </c>
      <c r="M7" s="162"/>
      <c r="N7" s="162"/>
      <c r="O7" s="162"/>
      <c r="P7" s="162"/>
    </row>
    <row r="8" spans="1:20" x14ac:dyDescent="0.25">
      <c r="A8" s="153" t="str">
        <f>_xlfn.CONCAT(C8, INDEX('System Parameters'!A:A, MATCH('Sub System Parameters'!C8, 'System Parameters'!C:C, 0)))</f>
        <v>Ventilationbuilding 2site 1Project</v>
      </c>
      <c r="B8" s="157" t="s">
        <v>167</v>
      </c>
      <c r="C8" s="183" t="s">
        <v>4129</v>
      </c>
      <c r="D8" s="183" t="s">
        <v>4131</v>
      </c>
      <c r="F8" s="183" t="s">
        <v>2933</v>
      </c>
      <c r="G8" s="111" t="s">
        <v>2886</v>
      </c>
      <c r="J8" s="162" t="s">
        <v>102</v>
      </c>
      <c r="K8" s="162" t="s">
        <v>102</v>
      </c>
      <c r="L8" s="162" t="s">
        <v>102</v>
      </c>
      <c r="M8" s="162"/>
      <c r="N8" s="162"/>
      <c r="O8" s="162"/>
      <c r="P8" s="162"/>
    </row>
    <row r="9" spans="1:20" x14ac:dyDescent="0.25">
      <c r="A9" s="153" t="str">
        <f>_xlfn.CONCAT(C9, INDEX('System Parameters'!A:A, MATCH('Sub System Parameters'!C9, 'System Parameters'!C:C, 0)))</f>
        <v>Heatingbuilding 2site 1Project</v>
      </c>
      <c r="B9" s="157" t="s">
        <v>167</v>
      </c>
      <c r="C9" s="183" t="s">
        <v>4126</v>
      </c>
      <c r="D9" s="111" t="s">
        <v>4148</v>
      </c>
    </row>
    <row r="10" spans="1:20" x14ac:dyDescent="0.25">
      <c r="A10" s="153" t="str">
        <f>_xlfn.CONCAT(C10, INDEX('System Parameters'!A:A, MATCH('Sub System Parameters'!C10, 'System Parameters'!C:C, 0)))</f>
        <v>Coolingbuilding 2site 1Project</v>
      </c>
      <c r="B10" s="157" t="s">
        <v>167</v>
      </c>
      <c r="C10" s="183" t="s">
        <v>4130</v>
      </c>
      <c r="D10" s="111" t="s">
        <v>4149</v>
      </c>
    </row>
    <row r="180" spans="10:12" ht="18.75" x14ac:dyDescent="0.3">
      <c r="J180" s="149"/>
      <c r="K180" s="149"/>
      <c r="L180" s="149"/>
    </row>
  </sheetData>
  <conditionalFormatting sqref="F6">
    <cfRule type="duplicateValues" dxfId="89" priority="2"/>
  </conditionalFormatting>
  <conditionalFormatting sqref="H6">
    <cfRule type="cellIs" dxfId="88" priority="1" operator="equal">
      <formula>"New Unit"</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9E3DA09-E2F6-45DE-8179-ABCB32B54C8A}">
          <x14:formula1>
            <xm:f>'Dropdown Lists'!$D$3:$D$13</xm:f>
          </x14:formula1>
          <xm:sqref>J5:J155 K5:L10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3735D-AF3B-48EF-BA34-5CD16F2691B8}">
  <dimension ref="A3:T127"/>
  <sheetViews>
    <sheetView topLeftCell="C1" workbookViewId="0">
      <selection activeCell="I49" sqref="I49"/>
    </sheetView>
  </sheetViews>
  <sheetFormatPr defaultRowHeight="15" x14ac:dyDescent="0.25"/>
  <cols>
    <col min="1" max="1" width="31.85546875" style="183" hidden="1" customWidth="1"/>
    <col min="2" max="2" width="10.5703125" style="183" hidden="1" customWidth="1"/>
    <col min="3" max="3" width="23.42578125" style="183" customWidth="1"/>
    <col min="4" max="4" width="11.5703125" style="183" bestFit="1" customWidth="1"/>
    <col min="5" max="5" width="20.5703125" style="183" customWidth="1"/>
    <col min="6" max="6" width="37.85546875" style="183" customWidth="1"/>
    <col min="7" max="7" width="20.7109375" style="183" customWidth="1"/>
    <col min="8" max="8" width="11" style="183" bestFit="1" customWidth="1"/>
    <col min="9" max="9" width="20.85546875" style="183" customWidth="1"/>
    <col min="10" max="10" width="13.140625" style="183" bestFit="1" customWidth="1"/>
    <col min="11" max="11" width="12.7109375" style="183" bestFit="1" customWidth="1"/>
    <col min="12" max="12" width="18.140625" style="183" bestFit="1" customWidth="1"/>
    <col min="13" max="13" width="17.42578125" style="183" customWidth="1"/>
    <col min="14" max="16384" width="9.140625" style="183"/>
  </cols>
  <sheetData>
    <row r="3" spans="1:20" s="153" customFormat="1" x14ac:dyDescent="0.25">
      <c r="A3" s="152" t="s">
        <v>1</v>
      </c>
      <c r="B3" s="152" t="s">
        <v>2</v>
      </c>
      <c r="C3" s="152" t="s">
        <v>4074</v>
      </c>
      <c r="D3" s="152" t="s">
        <v>4</v>
      </c>
      <c r="E3" s="155"/>
      <c r="F3" s="155" t="s">
        <v>25</v>
      </c>
      <c r="G3" s="160" t="s">
        <v>26</v>
      </c>
      <c r="H3" s="160" t="s">
        <v>27</v>
      </c>
      <c r="I3" s="160" t="s">
        <v>28</v>
      </c>
      <c r="J3" s="160" t="s">
        <v>29</v>
      </c>
      <c r="K3" s="160" t="s">
        <v>30</v>
      </c>
      <c r="L3" s="160" t="s">
        <v>31</v>
      </c>
      <c r="M3" s="160" t="s">
        <v>4040</v>
      </c>
      <c r="N3" s="160" t="s">
        <v>4063</v>
      </c>
      <c r="O3" s="160" t="s">
        <v>4064</v>
      </c>
      <c r="P3" s="160" t="s">
        <v>4065</v>
      </c>
      <c r="Q3" s="183"/>
      <c r="R3" s="183"/>
      <c r="S3" s="183"/>
      <c r="T3" s="183"/>
    </row>
    <row r="4" spans="1:20" s="153" customFormat="1" x14ac:dyDescent="0.25">
      <c r="A4" s="152"/>
      <c r="B4" s="152"/>
      <c r="C4" s="152"/>
      <c r="D4" s="152"/>
      <c r="E4" s="155"/>
      <c r="F4" s="155"/>
      <c r="G4" s="155"/>
      <c r="H4" s="155"/>
      <c r="I4" s="155"/>
      <c r="J4" s="155"/>
      <c r="K4" s="155"/>
      <c r="L4" s="155"/>
      <c r="M4" s="183"/>
      <c r="N4" s="183"/>
      <c r="O4" s="183"/>
      <c r="P4" s="183"/>
      <c r="Q4" s="183"/>
      <c r="R4" s="183"/>
      <c r="S4" s="183"/>
      <c r="T4" s="183"/>
    </row>
    <row r="5" spans="1:20" x14ac:dyDescent="0.25">
      <c r="C5" s="183" t="s">
        <v>4142</v>
      </c>
    </row>
    <row r="7" spans="1:20" x14ac:dyDescent="0.25">
      <c r="A7" s="153" t="str">
        <f>_xlfn.CONCAT(C7, INDEX('Sub System Parameters'!A:A, MATCH('Product Type Parameters'!C7, 'Sub System Parameters'!D:D, 0)))</f>
        <v>Office heatingHeatingbuilding 2site 1Project</v>
      </c>
      <c r="B7" s="157" t="s">
        <v>4069</v>
      </c>
      <c r="C7" s="154" t="s">
        <v>4148</v>
      </c>
      <c r="D7" s="111" t="s">
        <v>4132</v>
      </c>
      <c r="F7" s="183" t="s">
        <v>1731</v>
      </c>
      <c r="G7" s="111" t="s">
        <v>4150</v>
      </c>
      <c r="J7" s="162" t="s">
        <v>102</v>
      </c>
      <c r="K7" s="162" t="s">
        <v>102</v>
      </c>
      <c r="L7" s="162" t="s">
        <v>102</v>
      </c>
      <c r="M7" s="162"/>
      <c r="N7" s="162"/>
      <c r="O7" s="162"/>
      <c r="P7" s="162"/>
    </row>
    <row r="8" spans="1:20" x14ac:dyDescent="0.25">
      <c r="A8" s="153" t="str">
        <f>_xlfn.CONCAT(C8, INDEX('Sub System Parameters'!A:A, MATCH('Product Type Parameters'!C8, 'Sub System Parameters'!D:D, 0)))</f>
        <v>Office heatingHeatingbuilding 2site 1Project</v>
      </c>
      <c r="B8" s="157" t="s">
        <v>4069</v>
      </c>
      <c r="C8" s="183" t="str">
        <f>C7</f>
        <v>Office heating</v>
      </c>
      <c r="D8" s="183" t="str">
        <f>D7</f>
        <v>Boiler type 1</v>
      </c>
      <c r="F8" s="183" t="s">
        <v>4084</v>
      </c>
      <c r="G8" s="111" t="s">
        <v>4151</v>
      </c>
      <c r="J8" s="162" t="s">
        <v>102</v>
      </c>
      <c r="K8" s="162" t="s">
        <v>102</v>
      </c>
      <c r="L8" s="162" t="s">
        <v>102</v>
      </c>
      <c r="M8" s="162"/>
      <c r="N8" s="162"/>
      <c r="O8" s="162"/>
      <c r="P8" s="162"/>
    </row>
    <row r="9" spans="1:20" x14ac:dyDescent="0.25">
      <c r="A9" s="153" t="str">
        <f>_xlfn.CONCAT(C9, INDEX('Sub System Parameters'!A:A, MATCH('Product Type Parameters'!C9, 'Sub System Parameters'!D:D, 0)))</f>
        <v>Office heatingHeatingbuilding 2site 1Project</v>
      </c>
      <c r="B9" s="157" t="s">
        <v>4069</v>
      </c>
      <c r="C9" s="183" t="str">
        <f>C7</f>
        <v>Office heating</v>
      </c>
      <c r="D9" s="183" t="str">
        <f>D7</f>
        <v>Boiler type 1</v>
      </c>
      <c r="F9" s="183" t="s">
        <v>1715</v>
      </c>
      <c r="G9" s="111">
        <v>92</v>
      </c>
      <c r="H9" s="183" t="str">
        <f>IFERROR(IFERROR(INDEX([1]parameter_type!$K$1:$K$65000, MATCH(F9, [1]parameter_type!$B$1:$B$65000, 0)), INDEX($C$1:H8, MATCH(F9, $A$1:F8, 0))), "New Unit")</f>
        <v>%</v>
      </c>
      <c r="J9" s="162" t="s">
        <v>102</v>
      </c>
      <c r="K9" s="162" t="s">
        <v>102</v>
      </c>
      <c r="L9" s="162" t="s">
        <v>102</v>
      </c>
      <c r="M9" s="162"/>
      <c r="N9" s="162"/>
      <c r="O9" s="162"/>
      <c r="P9" s="162"/>
    </row>
    <row r="10" spans="1:20" x14ac:dyDescent="0.25">
      <c r="A10" s="153" t="str">
        <f>_xlfn.CONCAT(C10, INDEX('Sub System Parameters'!A:A, MATCH('Product Type Parameters'!C10, 'Sub System Parameters'!D:D, 0)))</f>
        <v>Office heatingHeatingbuilding 2site 1Project</v>
      </c>
      <c r="B10" s="157" t="s">
        <v>4069</v>
      </c>
      <c r="C10" s="183" t="str">
        <f>C7</f>
        <v>Office heating</v>
      </c>
      <c r="D10" s="183" t="str">
        <f>D7</f>
        <v>Boiler type 1</v>
      </c>
      <c r="F10" s="183" t="s">
        <v>1717</v>
      </c>
      <c r="G10" s="111">
        <v>25000</v>
      </c>
      <c r="H10" s="183" t="str">
        <f>IFERROR(IFERROR(INDEX([1]parameter_type!$K$1:$K$65000, MATCH(F10, [1]parameter_type!$B$1:$B$65000, 0)), INDEX($C$1:H9, MATCH(F10, $A$1:F9, 0))), "New Unit")</f>
        <v>kW</v>
      </c>
      <c r="J10" s="162" t="s">
        <v>102</v>
      </c>
      <c r="K10" s="162" t="s">
        <v>102</v>
      </c>
      <c r="L10" s="162" t="s">
        <v>102</v>
      </c>
      <c r="M10" s="162"/>
      <c r="N10" s="162"/>
      <c r="O10" s="162"/>
      <c r="P10" s="162"/>
    </row>
    <row r="11" spans="1:20" x14ac:dyDescent="0.25">
      <c r="A11" s="153" t="str">
        <f>_xlfn.CONCAT(C11, INDEX('Sub System Parameters'!A:A, MATCH('Product Type Parameters'!C11, 'Sub System Parameters'!D:D, 0)))</f>
        <v>Office heatingHeatingbuilding 2site 1Project</v>
      </c>
      <c r="B11" s="157" t="s">
        <v>4069</v>
      </c>
      <c r="C11" s="183" t="str">
        <f>C7</f>
        <v>Office heating</v>
      </c>
      <c r="D11" s="183" t="str">
        <f>D7</f>
        <v>Boiler type 1</v>
      </c>
      <c r="F11" s="183" t="s">
        <v>1347</v>
      </c>
      <c r="G11" s="111">
        <v>3</v>
      </c>
      <c r="J11" s="162" t="s">
        <v>102</v>
      </c>
      <c r="K11" s="162" t="s">
        <v>102</v>
      </c>
      <c r="L11" s="162" t="s">
        <v>102</v>
      </c>
      <c r="M11" s="162"/>
      <c r="N11" s="162"/>
      <c r="O11" s="162"/>
      <c r="P11" s="162"/>
    </row>
    <row r="12" spans="1:20" x14ac:dyDescent="0.25">
      <c r="A12" s="153" t="str">
        <f>_xlfn.CONCAT(C12, INDEX('Sub System Parameters'!A:A, MATCH('Product Type Parameters'!C12, 'Sub System Parameters'!D:D, 0)))</f>
        <v>Office heatingHeatingbuilding 2site 1Project</v>
      </c>
      <c r="B12" s="157" t="s">
        <v>4069</v>
      </c>
      <c r="C12" s="183" t="str">
        <f>C7</f>
        <v>Office heating</v>
      </c>
      <c r="D12" s="183" t="str">
        <f>D7</f>
        <v>Boiler type 1</v>
      </c>
      <c r="F12" s="183" t="s">
        <v>4093</v>
      </c>
      <c r="G12" s="111" t="s">
        <v>4152</v>
      </c>
      <c r="J12" s="162" t="s">
        <v>102</v>
      </c>
      <c r="K12" s="162" t="s">
        <v>102</v>
      </c>
      <c r="L12" s="162" t="s">
        <v>102</v>
      </c>
      <c r="M12" s="162"/>
      <c r="N12" s="162"/>
      <c r="O12" s="162"/>
      <c r="P12" s="162"/>
    </row>
    <row r="15" spans="1:20" x14ac:dyDescent="0.25">
      <c r="C15" s="183" t="s">
        <v>4143</v>
      </c>
    </row>
    <row r="17" spans="1:16" x14ac:dyDescent="0.25">
      <c r="A17" s="153" t="str">
        <f>_xlfn.CONCAT(C17, INDEX('Sub System Parameters'!A:A, MATCH('Product Type Parameters'!C17, 'Sub System Parameters'!D:D, 0)))</f>
        <v>Office heatingHeatingbuilding 2site 1Project</v>
      </c>
      <c r="B17" s="157" t="s">
        <v>4069</v>
      </c>
      <c r="C17" s="154" t="s">
        <v>4148</v>
      </c>
      <c r="D17" s="111" t="s">
        <v>4137</v>
      </c>
    </row>
    <row r="20" spans="1:16" x14ac:dyDescent="0.25">
      <c r="C20" s="183" t="s">
        <v>4144</v>
      </c>
    </row>
    <row r="22" spans="1:16" x14ac:dyDescent="0.25">
      <c r="A22" s="153" t="str">
        <f>_xlfn.CONCAT(C22, INDEX('Sub System Parameters'!A:A, MATCH('Product Type Parameters'!C22, 'Sub System Parameters'!D:D, 0)))</f>
        <v>Office coolingCoolingbuilding 2site 1Project</v>
      </c>
      <c r="B22" s="157" t="s">
        <v>4069</v>
      </c>
      <c r="C22" s="154" t="s">
        <v>4149</v>
      </c>
      <c r="D22" s="111" t="s">
        <v>4127</v>
      </c>
      <c r="F22" s="183" t="s">
        <v>4084</v>
      </c>
      <c r="G22" s="111" t="s">
        <v>4153</v>
      </c>
      <c r="J22" s="162" t="s">
        <v>102</v>
      </c>
      <c r="K22" s="162" t="s">
        <v>4076</v>
      </c>
      <c r="L22" s="162" t="s">
        <v>4076</v>
      </c>
      <c r="M22" s="162"/>
      <c r="N22" s="162"/>
      <c r="O22" s="162"/>
      <c r="P22" s="162"/>
    </row>
    <row r="23" spans="1:16" x14ac:dyDescent="0.25">
      <c r="A23" s="153" t="str">
        <f>_xlfn.CONCAT(C23, INDEX('Sub System Parameters'!A:A, MATCH('Product Type Parameters'!C23, 'Sub System Parameters'!D:D, 0)))</f>
        <v>Office coolingCoolingbuilding 2site 1Project</v>
      </c>
      <c r="B23" s="157" t="s">
        <v>4069</v>
      </c>
      <c r="C23" s="183" t="str">
        <f>C22</f>
        <v>Office cooling</v>
      </c>
      <c r="D23" s="183" t="s">
        <v>4127</v>
      </c>
      <c r="F23" s="183" t="s">
        <v>1715</v>
      </c>
      <c r="G23" s="111">
        <v>81</v>
      </c>
      <c r="H23" s="183" t="str">
        <f>IFERROR(IFERROR(INDEX([1]parameter_type!$K$1:$K$65000, MATCH(F23, [1]parameter_type!$B$1:$B$65000, 0)), INDEX($C$1:H22, MATCH(F23, $A$1:F22, 0))), "New Unit")</f>
        <v>%</v>
      </c>
      <c r="J23" s="162" t="s">
        <v>102</v>
      </c>
      <c r="K23" s="162" t="s">
        <v>4076</v>
      </c>
      <c r="L23" s="162" t="s">
        <v>4076</v>
      </c>
      <c r="M23" s="162"/>
      <c r="N23" s="162"/>
      <c r="O23" s="162"/>
      <c r="P23" s="162"/>
    </row>
    <row r="24" spans="1:16" x14ac:dyDescent="0.25">
      <c r="A24" s="153" t="str">
        <f>_xlfn.CONCAT(C24, INDEX('Sub System Parameters'!A:A, MATCH('Product Type Parameters'!C24, 'Sub System Parameters'!D:D, 0)))</f>
        <v>Office coolingCoolingbuilding 2site 1Project</v>
      </c>
      <c r="B24" s="157" t="s">
        <v>4069</v>
      </c>
      <c r="C24" s="183" t="str">
        <f>C22</f>
        <v>Office cooling</v>
      </c>
      <c r="D24" s="183" t="s">
        <v>4127</v>
      </c>
      <c r="F24" s="183" t="s">
        <v>1717</v>
      </c>
      <c r="G24" s="111">
        <v>18000</v>
      </c>
      <c r="H24" s="183" t="str">
        <f>IFERROR(IFERROR(INDEX([1]parameter_type!$K$1:$K$65000, MATCH(F24, [1]parameter_type!$B$1:$B$65000, 0)), INDEX($C$1:H23, MATCH(F24, $A$1:F23, 0))), "New Unit")</f>
        <v>kW</v>
      </c>
      <c r="J24" s="162" t="s">
        <v>102</v>
      </c>
      <c r="K24" s="162" t="s">
        <v>4076</v>
      </c>
      <c r="L24" s="162" t="s">
        <v>4076</v>
      </c>
      <c r="M24" s="162"/>
      <c r="N24" s="162"/>
      <c r="O24" s="162"/>
      <c r="P24" s="162"/>
    </row>
    <row r="25" spans="1:16" x14ac:dyDescent="0.25">
      <c r="A25" s="153" t="str">
        <f>_xlfn.CONCAT(C25, INDEX('Sub System Parameters'!A:A, MATCH('Product Type Parameters'!C25, 'Sub System Parameters'!D:D, 0)))</f>
        <v>Office coolingCoolingbuilding 2site 1Project</v>
      </c>
      <c r="B25" s="157" t="s">
        <v>4069</v>
      </c>
      <c r="C25" s="183" t="str">
        <f>C22</f>
        <v>Office cooling</v>
      </c>
      <c r="D25" s="183" t="s">
        <v>4127</v>
      </c>
      <c r="F25" s="183" t="s">
        <v>1347</v>
      </c>
      <c r="G25" s="111">
        <v>2</v>
      </c>
      <c r="J25" s="162" t="s">
        <v>102</v>
      </c>
      <c r="K25" s="162" t="s">
        <v>4076</v>
      </c>
      <c r="L25" s="162" t="s">
        <v>4076</v>
      </c>
      <c r="M25" s="162"/>
      <c r="N25" s="162"/>
      <c r="O25" s="162"/>
      <c r="P25" s="162"/>
    </row>
    <row r="26" spans="1:16" x14ac:dyDescent="0.25">
      <c r="A26" s="153" t="str">
        <f>_xlfn.CONCAT(C26, INDEX('Sub System Parameters'!A:A, MATCH('Product Type Parameters'!C26, 'Sub System Parameters'!D:D, 0)))</f>
        <v>Office coolingCoolingbuilding 2site 1Project</v>
      </c>
      <c r="B26" s="157" t="s">
        <v>4069</v>
      </c>
      <c r="C26" s="183" t="str">
        <f>C22</f>
        <v>Office cooling</v>
      </c>
      <c r="D26" s="183" t="s">
        <v>4127</v>
      </c>
      <c r="F26" s="183" t="s">
        <v>4092</v>
      </c>
      <c r="G26" s="111" t="s">
        <v>21</v>
      </c>
      <c r="J26" s="162" t="s">
        <v>102</v>
      </c>
      <c r="K26" s="162" t="s">
        <v>4076</v>
      </c>
      <c r="L26" s="162" t="s">
        <v>4076</v>
      </c>
      <c r="M26" s="162"/>
      <c r="N26" s="162"/>
      <c r="O26" s="162"/>
      <c r="P26" s="162"/>
    </row>
    <row r="27" spans="1:16" x14ac:dyDescent="0.25">
      <c r="A27" s="153" t="str">
        <f>_xlfn.CONCAT(C27, INDEX('Sub System Parameters'!A:A, MATCH('Product Type Parameters'!C27, 'Sub System Parameters'!D:D, 0)))</f>
        <v>Office coolingCoolingbuilding 2site 1Project</v>
      </c>
      <c r="B27" s="157" t="s">
        <v>4069</v>
      </c>
      <c r="C27" s="183" t="str">
        <f>C22</f>
        <v>Office cooling</v>
      </c>
      <c r="D27" s="183" t="s">
        <v>4127</v>
      </c>
      <c r="F27" s="183" t="s">
        <v>4111</v>
      </c>
      <c r="G27" s="111" t="s">
        <v>4154</v>
      </c>
      <c r="J27" s="162" t="s">
        <v>102</v>
      </c>
      <c r="K27" s="162" t="s">
        <v>4076</v>
      </c>
      <c r="L27" s="162" t="s">
        <v>4076</v>
      </c>
      <c r="M27" s="162"/>
      <c r="N27" s="162"/>
      <c r="O27" s="162"/>
      <c r="P27" s="162"/>
    </row>
    <row r="30" spans="1:16" x14ac:dyDescent="0.25">
      <c r="C30" s="183" t="s">
        <v>4145</v>
      </c>
    </row>
    <row r="32" spans="1:16" x14ac:dyDescent="0.25">
      <c r="A32" s="153" t="str">
        <f>_xlfn.CONCAT(C32, INDEX('Sub System Parameters'!A:A, MATCH('Product Type Parameters'!C32, 'Sub System Parameters'!D:D, 0)))</f>
        <v>Office coolingCoolingbuilding 2site 1Project</v>
      </c>
      <c r="B32" s="157" t="s">
        <v>4069</v>
      </c>
      <c r="C32" s="154" t="s">
        <v>4149</v>
      </c>
      <c r="D32" s="111" t="s">
        <v>4134</v>
      </c>
    </row>
    <row r="35" spans="1:16" x14ac:dyDescent="0.25">
      <c r="C35" s="183" t="s">
        <v>4146</v>
      </c>
    </row>
    <row r="37" spans="1:16" x14ac:dyDescent="0.25">
      <c r="A37" s="153" t="str">
        <f>_xlfn.CONCAT(C37, INDEX('Sub System Parameters'!A:A, MATCH('Product Type Parameters'!C37, 'Sub System Parameters'!D:D, 0)))</f>
        <v>Mechanical ventilationVentilationbuilding 2site 1Project</v>
      </c>
      <c r="B37" s="157" t="s">
        <v>4069</v>
      </c>
      <c r="C37" s="154" t="s">
        <v>4131</v>
      </c>
      <c r="D37" s="111" t="s">
        <v>4133</v>
      </c>
      <c r="F37" s="183" t="s">
        <v>4088</v>
      </c>
      <c r="G37" s="111">
        <v>80</v>
      </c>
      <c r="H37" s="183" t="str">
        <f>IFERROR(IFERROR(INDEX([1]parameter_type!$K$1:$K$65000, MATCH(F37, [1]parameter_type!$B$1:$B$65000, 0)), INDEX($C$1:H46, MATCH(F37, $A$1:F46, 0))), "New Unit")</f>
        <v>%</v>
      </c>
      <c r="J37" s="162" t="s">
        <v>102</v>
      </c>
      <c r="K37" s="162" t="s">
        <v>4076</v>
      </c>
      <c r="L37" s="162" t="s">
        <v>4076</v>
      </c>
      <c r="M37" s="162"/>
      <c r="N37" s="162"/>
      <c r="O37" s="162"/>
      <c r="P37" s="162"/>
    </row>
    <row r="38" spans="1:16" x14ac:dyDescent="0.25">
      <c r="A38" s="153" t="str">
        <f>_xlfn.CONCAT(C38, INDEX('Sub System Parameters'!A:A, MATCH('Product Type Parameters'!C38, 'Sub System Parameters'!D:D, 0)))</f>
        <v>Mechanical ventilationVentilationbuilding 2site 1Project</v>
      </c>
      <c r="B38" s="157" t="s">
        <v>4069</v>
      </c>
      <c r="C38" s="183" t="str">
        <f>C37</f>
        <v>Mechanical ventilation</v>
      </c>
      <c r="D38" s="183" t="str">
        <f>D37</f>
        <v>AHU type 1</v>
      </c>
      <c r="F38" s="183" t="s">
        <v>4108</v>
      </c>
      <c r="G38" s="111">
        <v>2.41</v>
      </c>
      <c r="H38" s="183" t="str">
        <f>IFERROR(IFERROR(INDEX([1]parameter_type!$K$1:$K$65000, MATCH(F38, [1]parameter_type!$B$1:$B$65000, 0)), INDEX($C$1:H37, MATCH(F38, $A$1:F37, 0))), "New Unit")</f>
        <v>W/(l/s)</v>
      </c>
      <c r="J38" s="162" t="s">
        <v>102</v>
      </c>
      <c r="K38" s="162" t="s">
        <v>4076</v>
      </c>
      <c r="L38" s="162" t="s">
        <v>4076</v>
      </c>
      <c r="M38" s="162"/>
      <c r="N38" s="162"/>
      <c r="O38" s="162"/>
      <c r="P38" s="162"/>
    </row>
    <row r="39" spans="1:16" x14ac:dyDescent="0.25">
      <c r="A39" s="153" t="str">
        <f>_xlfn.CONCAT(C39, INDEX('Sub System Parameters'!A:A, MATCH('Product Type Parameters'!C39, 'Sub System Parameters'!D:D, 0)))</f>
        <v>Mechanical ventilationVentilationbuilding 2site 1Project</v>
      </c>
      <c r="B39" s="157" t="s">
        <v>4069</v>
      </c>
      <c r="C39" s="183" t="str">
        <f>C37</f>
        <v>Mechanical ventilation</v>
      </c>
      <c r="D39" s="183" t="str">
        <f>D37</f>
        <v>AHU type 1</v>
      </c>
      <c r="F39" s="183" t="s">
        <v>4113</v>
      </c>
      <c r="G39" s="111" t="s">
        <v>225</v>
      </c>
      <c r="J39" s="162" t="s">
        <v>102</v>
      </c>
      <c r="K39" s="162" t="s">
        <v>4076</v>
      </c>
      <c r="L39" s="162" t="s">
        <v>4076</v>
      </c>
      <c r="M39" s="162"/>
      <c r="N39" s="162"/>
      <c r="O39" s="162"/>
      <c r="P39" s="162"/>
    </row>
    <row r="40" spans="1:16" x14ac:dyDescent="0.25">
      <c r="A40" s="153" t="str">
        <f>_xlfn.CONCAT(C40, INDEX('Sub System Parameters'!A:A, MATCH('Product Type Parameters'!C40, 'Sub System Parameters'!D:D, 0)))</f>
        <v>Mechanical ventilationVentilationbuilding 2site 1Project</v>
      </c>
      <c r="B40" s="157" t="s">
        <v>4069</v>
      </c>
      <c r="C40" s="183" t="str">
        <f>C37</f>
        <v>Mechanical ventilation</v>
      </c>
      <c r="D40" s="183" t="str">
        <f>D37</f>
        <v>AHU type 1</v>
      </c>
      <c r="F40" s="183" t="s">
        <v>1131</v>
      </c>
      <c r="G40" s="111" t="s">
        <v>4155</v>
      </c>
      <c r="J40" s="162" t="s">
        <v>102</v>
      </c>
      <c r="K40" s="162" t="s">
        <v>4076</v>
      </c>
      <c r="L40" s="162" t="s">
        <v>4076</v>
      </c>
      <c r="M40" s="162"/>
      <c r="N40" s="162"/>
      <c r="O40" s="162"/>
      <c r="P40" s="162"/>
    </row>
    <row r="41" spans="1:16" customFormat="1" x14ac:dyDescent="0.25">
      <c r="A41" s="153" t="str">
        <f>_xlfn.CONCAT(C41, INDEX('Sub System Parameters'!A:A, MATCH('Product Type Parameters'!C41, 'Sub System Parameters'!D:D, 0)))</f>
        <v>Mechanical ventilationVentilationbuilding 2site 1Project</v>
      </c>
      <c r="B41" s="157" t="s">
        <v>4069</v>
      </c>
      <c r="C41" s="183" t="str">
        <f>C37</f>
        <v>Mechanical ventilation</v>
      </c>
      <c r="D41" s="183" t="str">
        <f>D37</f>
        <v>AHU type 1</v>
      </c>
      <c r="E41" s="187"/>
      <c r="F41" t="s">
        <v>4098</v>
      </c>
      <c r="G41" s="111" t="b">
        <v>1</v>
      </c>
      <c r="H41" s="183"/>
      <c r="I41" t="s">
        <v>4075</v>
      </c>
      <c r="J41" s="162" t="s">
        <v>102</v>
      </c>
      <c r="K41" s="162" t="s">
        <v>4076</v>
      </c>
      <c r="L41" s="162" t="s">
        <v>4076</v>
      </c>
      <c r="M41" s="162"/>
      <c r="N41" s="162"/>
      <c r="O41" s="162"/>
      <c r="P41" s="162"/>
    </row>
    <row r="44" spans="1:16" x14ac:dyDescent="0.25">
      <c r="C44" s="183" t="s">
        <v>4147</v>
      </c>
    </row>
    <row r="46" spans="1:16" x14ac:dyDescent="0.25">
      <c r="A46" s="153" t="str">
        <f>_xlfn.CONCAT(C46, INDEX('Sub System Parameters'!A:A, MATCH('Product Type Parameters'!C46, 'Sub System Parameters'!D:D, 0)))</f>
        <v>Domestic hot waterDomestic hot waterbuilding 2site 1Project</v>
      </c>
      <c r="B46" s="157" t="s">
        <v>4069</v>
      </c>
      <c r="C46" s="154" t="s">
        <v>4136</v>
      </c>
      <c r="D46" s="111" t="s">
        <v>4135</v>
      </c>
    </row>
    <row r="127" spans="10:12" ht="18.75" x14ac:dyDescent="0.3">
      <c r="J127" s="149"/>
      <c r="K127" s="149"/>
      <c r="L127" s="149"/>
    </row>
  </sheetData>
  <phoneticPr fontId="4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D99B8F6-6DD8-416C-986B-36D87F73631E}">
          <x14:formula1>
            <xm:f>'Dropdown Lists'!$D$3:$D$13</xm:f>
          </x14:formula1>
          <xm:sqref>K53:L55 J7:L13 J22:J28 J46 J37:J42 J52:J102 J1:J2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72629-4369-4232-B2DC-D1BE0BA39832}">
  <dimension ref="A1:F859"/>
  <sheetViews>
    <sheetView topLeftCell="B1" workbookViewId="0">
      <selection activeCell="B13" sqref="B13"/>
    </sheetView>
  </sheetViews>
  <sheetFormatPr defaultRowHeight="15" x14ac:dyDescent="0.25"/>
  <cols>
    <col min="1" max="1" width="255.7109375" bestFit="1" customWidth="1"/>
    <col min="2" max="2" width="10.5703125" bestFit="1" customWidth="1"/>
    <col min="3" max="3" width="18.140625" bestFit="1" customWidth="1"/>
    <col min="4" max="4" width="2.5703125" style="159" customWidth="1"/>
    <col min="5" max="5" width="28" bestFit="1" customWidth="1"/>
    <col min="6" max="6" width="40.5703125" style="159" customWidth="1"/>
  </cols>
  <sheetData>
    <row r="1" spans="1:6" ht="6" customHeight="1" x14ac:dyDescent="0.25">
      <c r="A1" s="3" t="s">
        <v>0</v>
      </c>
      <c r="E1" s="159"/>
    </row>
    <row r="2" spans="1:6" x14ac:dyDescent="0.25">
      <c r="A2" s="3"/>
      <c r="E2" s="166" t="s">
        <v>4034</v>
      </c>
    </row>
    <row r="3" spans="1:6" x14ac:dyDescent="0.25">
      <c r="A3" s="3"/>
      <c r="E3" s="177" t="s">
        <v>4038</v>
      </c>
    </row>
    <row r="4" spans="1:6" x14ac:dyDescent="0.25">
      <c r="A4" s="3" t="s">
        <v>0</v>
      </c>
      <c r="E4" s="159"/>
    </row>
    <row r="5" spans="1:6" x14ac:dyDescent="0.25">
      <c r="A5" s="3"/>
      <c r="E5" s="156" t="s">
        <v>4035</v>
      </c>
    </row>
    <row r="6" spans="1:6" x14ac:dyDescent="0.25">
      <c r="A6" s="3"/>
      <c r="E6" s="159"/>
    </row>
    <row r="7" spans="1:6" x14ac:dyDescent="0.25">
      <c r="A7" s="150" t="s">
        <v>1</v>
      </c>
      <c r="B7" s="150" t="s">
        <v>2</v>
      </c>
      <c r="C7" s="150" t="s">
        <v>3</v>
      </c>
      <c r="D7" s="156"/>
      <c r="E7" s="150" t="s">
        <v>4</v>
      </c>
    </row>
    <row r="8" spans="1:6" x14ac:dyDescent="0.25">
      <c r="A8" t="str">
        <f t="shared" ref="A8:A71" si="0">IF(B8="site","Project",IF(B8="","",_xlfn.CONCAT(C8,INDEX(A:E,MATCH(C8,E:E,0),1))))</f>
        <v>Project</v>
      </c>
      <c r="B8" s="151" t="s">
        <v>5</v>
      </c>
      <c r="C8" s="111"/>
      <c r="D8" s="163"/>
      <c r="E8" s="111" t="s">
        <v>6</v>
      </c>
    </row>
    <row r="9" spans="1:6" x14ac:dyDescent="0.25">
      <c r="A9" t="str">
        <f t="shared" si="0"/>
        <v>Site1Project</v>
      </c>
      <c r="B9" s="151" t="s">
        <v>8</v>
      </c>
      <c r="C9" s="111" t="s">
        <v>6</v>
      </c>
      <c r="D9" s="163"/>
      <c r="E9" s="111" t="s">
        <v>9</v>
      </c>
    </row>
    <row r="10" spans="1:6" s="153" customFormat="1" ht="20.100000000000001" customHeight="1" x14ac:dyDescent="0.25">
      <c r="A10" s="153" t="str">
        <f t="shared" si="0"/>
        <v>Building1Site1Project</v>
      </c>
      <c r="B10" s="167" t="s">
        <v>13</v>
      </c>
      <c r="C10" s="154" t="s">
        <v>9</v>
      </c>
      <c r="D10" s="165"/>
      <c r="E10" s="154" t="s">
        <v>14</v>
      </c>
      <c r="F10" s="157"/>
    </row>
    <row r="11" spans="1:6" s="153" customFormat="1" ht="20.100000000000001" customHeight="1" x14ac:dyDescent="0.25">
      <c r="A11" s="153" t="str">
        <f t="shared" si="0"/>
        <v>Building1Site1Project</v>
      </c>
      <c r="B11" s="167" t="s">
        <v>13</v>
      </c>
      <c r="C11" s="154" t="s">
        <v>9</v>
      </c>
      <c r="D11" s="165"/>
      <c r="E11" s="154" t="s">
        <v>15</v>
      </c>
      <c r="F11" s="157"/>
    </row>
    <row r="12" spans="1:6" s="153" customFormat="1" ht="20.100000000000001" customHeight="1" x14ac:dyDescent="0.25">
      <c r="A12" s="153" t="str">
        <f t="shared" si="0"/>
        <v>Building1Site1Project</v>
      </c>
      <c r="B12" s="167" t="s">
        <v>13</v>
      </c>
      <c r="C12" s="154" t="s">
        <v>9</v>
      </c>
      <c r="D12" s="165"/>
      <c r="E12" s="154" t="s">
        <v>16</v>
      </c>
      <c r="F12" s="157"/>
    </row>
    <row r="13" spans="1:6" s="153" customFormat="1" ht="20.100000000000001" customHeight="1" x14ac:dyDescent="0.25">
      <c r="A13" s="153" t="str">
        <f t="shared" si="0"/>
        <v>Building1Site1Project</v>
      </c>
      <c r="B13" s="167" t="s">
        <v>13</v>
      </c>
      <c r="C13" s="154" t="s">
        <v>9</v>
      </c>
      <c r="D13" s="165"/>
      <c r="E13" s="154" t="s">
        <v>17</v>
      </c>
      <c r="F13" s="157"/>
    </row>
    <row r="14" spans="1:6" s="153" customFormat="1" ht="20.100000000000001" customHeight="1" x14ac:dyDescent="0.25">
      <c r="A14" s="153" t="str">
        <f t="shared" si="0"/>
        <v>Building1Site1Project</v>
      </c>
      <c r="B14" s="167" t="s">
        <v>13</v>
      </c>
      <c r="C14" s="154" t="s">
        <v>9</v>
      </c>
      <c r="D14" s="165"/>
      <c r="E14" s="154" t="s">
        <v>18</v>
      </c>
      <c r="F14" s="157"/>
    </row>
    <row r="15" spans="1:6" s="153" customFormat="1" ht="20.100000000000001" customHeight="1" x14ac:dyDescent="0.25">
      <c r="A15" s="153" t="str">
        <f t="shared" si="0"/>
        <v>Building1Site1Project</v>
      </c>
      <c r="B15" s="167" t="s">
        <v>13</v>
      </c>
      <c r="C15" s="154" t="s">
        <v>9</v>
      </c>
      <c r="D15" s="165"/>
      <c r="E15" s="154" t="s">
        <v>4039</v>
      </c>
      <c r="F15" s="157"/>
    </row>
    <row r="16" spans="1:6" s="153" customFormat="1" ht="20.100000000000001" customHeight="1" x14ac:dyDescent="0.25">
      <c r="A16" s="153" t="str">
        <f t="shared" si="0"/>
        <v/>
      </c>
      <c r="B16" s="167"/>
      <c r="C16" s="154" t="str">
        <f t="shared" ref="C16:C71" si="1">IF(OR(B16="building envelope",B16="space type"),"Enter Building Name",IF(B16="building","Enter Site Name",""))</f>
        <v/>
      </c>
      <c r="D16" s="165"/>
      <c r="E16" s="154" t="str">
        <f t="shared" ref="E16:E46" si="2">IF(B16="building envelope","Enter Building Envelope Asset",IF(B16="building","Enter Building Name",IF(B16="space type","Enter Space Type Name",IF(B16="site","Enter Site Name",""))))</f>
        <v/>
      </c>
      <c r="F16" s="157"/>
    </row>
    <row r="17" spans="1:6" s="153" customFormat="1" ht="20.100000000000001" customHeight="1" x14ac:dyDescent="0.25">
      <c r="A17" s="153" t="str">
        <f t="shared" si="0"/>
        <v/>
      </c>
      <c r="B17" s="167"/>
      <c r="C17" s="154" t="str">
        <f t="shared" si="1"/>
        <v/>
      </c>
      <c r="D17" s="165"/>
      <c r="E17" s="154" t="str">
        <f t="shared" si="2"/>
        <v/>
      </c>
      <c r="F17" s="157"/>
    </row>
    <row r="18" spans="1:6" s="153" customFormat="1" ht="20.100000000000001" customHeight="1" x14ac:dyDescent="0.25">
      <c r="A18" s="153" t="str">
        <f t="shared" si="0"/>
        <v/>
      </c>
      <c r="B18" s="167"/>
      <c r="C18" s="154" t="str">
        <f t="shared" si="1"/>
        <v/>
      </c>
      <c r="D18" s="165"/>
      <c r="E18" s="154" t="str">
        <f t="shared" si="2"/>
        <v/>
      </c>
      <c r="F18" s="157"/>
    </row>
    <row r="19" spans="1:6" s="153" customFormat="1" ht="20.100000000000001" customHeight="1" x14ac:dyDescent="0.25">
      <c r="A19" s="153" t="str">
        <f t="shared" si="0"/>
        <v/>
      </c>
      <c r="B19" s="167"/>
      <c r="C19" s="154" t="str">
        <f t="shared" si="1"/>
        <v/>
      </c>
      <c r="D19" s="165"/>
      <c r="E19" s="154" t="str">
        <f t="shared" si="2"/>
        <v/>
      </c>
      <c r="F19" s="157"/>
    </row>
    <row r="20" spans="1:6" s="153" customFormat="1" ht="20.100000000000001" customHeight="1" x14ac:dyDescent="0.25">
      <c r="A20" s="153" t="str">
        <f t="shared" si="0"/>
        <v/>
      </c>
      <c r="B20" s="167"/>
      <c r="C20" s="154" t="str">
        <f t="shared" si="1"/>
        <v/>
      </c>
      <c r="D20" s="165"/>
      <c r="E20" s="154" t="str">
        <f t="shared" si="2"/>
        <v/>
      </c>
      <c r="F20" s="157"/>
    </row>
    <row r="21" spans="1:6" s="153" customFormat="1" ht="20.100000000000001" customHeight="1" x14ac:dyDescent="0.25">
      <c r="A21" s="153" t="str">
        <f t="shared" si="0"/>
        <v/>
      </c>
      <c r="B21" s="167"/>
      <c r="C21" s="154" t="str">
        <f t="shared" si="1"/>
        <v/>
      </c>
      <c r="D21" s="165"/>
      <c r="E21" s="154" t="str">
        <f t="shared" si="2"/>
        <v/>
      </c>
      <c r="F21" s="157"/>
    </row>
    <row r="22" spans="1:6" s="153" customFormat="1" ht="20.100000000000001" customHeight="1" x14ac:dyDescent="0.25">
      <c r="A22" s="153" t="str">
        <f t="shared" si="0"/>
        <v/>
      </c>
      <c r="B22" s="167"/>
      <c r="C22" s="154" t="str">
        <f t="shared" si="1"/>
        <v/>
      </c>
      <c r="D22" s="165"/>
      <c r="E22" s="154" t="str">
        <f t="shared" si="2"/>
        <v/>
      </c>
      <c r="F22" s="157"/>
    </row>
    <row r="23" spans="1:6" s="153" customFormat="1" ht="20.100000000000001" customHeight="1" x14ac:dyDescent="0.25">
      <c r="A23" s="153" t="str">
        <f t="shared" si="0"/>
        <v/>
      </c>
      <c r="B23" s="167"/>
      <c r="C23" s="154" t="str">
        <f t="shared" si="1"/>
        <v/>
      </c>
      <c r="D23" s="165"/>
      <c r="E23" s="154" t="str">
        <f t="shared" si="2"/>
        <v/>
      </c>
      <c r="F23" s="157"/>
    </row>
    <row r="24" spans="1:6" s="153" customFormat="1" ht="20.100000000000001" customHeight="1" x14ac:dyDescent="0.25">
      <c r="A24" s="153" t="str">
        <f t="shared" si="0"/>
        <v/>
      </c>
      <c r="B24" s="167"/>
      <c r="C24" s="154" t="str">
        <f t="shared" si="1"/>
        <v/>
      </c>
      <c r="D24" s="165"/>
      <c r="E24" s="154" t="str">
        <f t="shared" si="2"/>
        <v/>
      </c>
      <c r="F24" s="157"/>
    </row>
    <row r="25" spans="1:6" s="153" customFormat="1" ht="20.100000000000001" customHeight="1" x14ac:dyDescent="0.25">
      <c r="A25" s="153" t="str">
        <f t="shared" si="0"/>
        <v/>
      </c>
      <c r="B25" s="167"/>
      <c r="C25" s="154" t="str">
        <f t="shared" si="1"/>
        <v/>
      </c>
      <c r="D25" s="165"/>
      <c r="E25" s="154" t="str">
        <f t="shared" si="2"/>
        <v/>
      </c>
      <c r="F25" s="157"/>
    </row>
    <row r="26" spans="1:6" s="153" customFormat="1" ht="20.100000000000001" customHeight="1" x14ac:dyDescent="0.25">
      <c r="A26" s="153" t="str">
        <f t="shared" si="0"/>
        <v/>
      </c>
      <c r="B26" s="167"/>
      <c r="C26" s="154" t="str">
        <f t="shared" si="1"/>
        <v/>
      </c>
      <c r="D26" s="165"/>
      <c r="E26" s="154" t="str">
        <f t="shared" si="2"/>
        <v/>
      </c>
      <c r="F26" s="157"/>
    </row>
    <row r="27" spans="1:6" s="153" customFormat="1" ht="20.100000000000001" customHeight="1" x14ac:dyDescent="0.25">
      <c r="A27" s="153" t="str">
        <f t="shared" si="0"/>
        <v/>
      </c>
      <c r="B27" s="167"/>
      <c r="C27" s="154" t="str">
        <f t="shared" si="1"/>
        <v/>
      </c>
      <c r="D27" s="165"/>
      <c r="E27" s="154" t="str">
        <f t="shared" si="2"/>
        <v/>
      </c>
      <c r="F27" s="157"/>
    </row>
    <row r="28" spans="1:6" s="153" customFormat="1" ht="20.100000000000001" customHeight="1" x14ac:dyDescent="0.25">
      <c r="A28" s="153" t="str">
        <f t="shared" si="0"/>
        <v/>
      </c>
      <c r="B28" s="167"/>
      <c r="C28" s="154" t="str">
        <f t="shared" si="1"/>
        <v/>
      </c>
      <c r="D28" s="165"/>
      <c r="E28" s="154" t="str">
        <f t="shared" si="2"/>
        <v/>
      </c>
      <c r="F28" s="157"/>
    </row>
    <row r="29" spans="1:6" s="153" customFormat="1" ht="20.100000000000001" customHeight="1" x14ac:dyDescent="0.25">
      <c r="A29" s="153" t="str">
        <f t="shared" si="0"/>
        <v/>
      </c>
      <c r="B29" s="167"/>
      <c r="C29" s="154" t="str">
        <f t="shared" si="1"/>
        <v/>
      </c>
      <c r="D29" s="165"/>
      <c r="E29" s="154" t="str">
        <f t="shared" si="2"/>
        <v/>
      </c>
      <c r="F29" s="157"/>
    </row>
    <row r="30" spans="1:6" s="153" customFormat="1" ht="20.100000000000001" customHeight="1" x14ac:dyDescent="0.25">
      <c r="A30" s="153" t="str">
        <f t="shared" si="0"/>
        <v/>
      </c>
      <c r="B30" s="167"/>
      <c r="C30" s="154" t="str">
        <f t="shared" si="1"/>
        <v/>
      </c>
      <c r="D30" s="165"/>
      <c r="E30" s="154" t="str">
        <f t="shared" si="2"/>
        <v/>
      </c>
      <c r="F30" s="157"/>
    </row>
    <row r="31" spans="1:6" s="153" customFormat="1" ht="20.100000000000001" customHeight="1" x14ac:dyDescent="0.25">
      <c r="A31" s="153" t="str">
        <f t="shared" si="0"/>
        <v/>
      </c>
      <c r="B31" s="167"/>
      <c r="C31" s="154" t="str">
        <f t="shared" si="1"/>
        <v/>
      </c>
      <c r="D31" s="165"/>
      <c r="E31" s="154" t="str">
        <f t="shared" si="2"/>
        <v/>
      </c>
      <c r="F31" s="157"/>
    </row>
    <row r="32" spans="1:6" s="153" customFormat="1" ht="20.100000000000001" customHeight="1" x14ac:dyDescent="0.25">
      <c r="A32" s="153" t="str">
        <f t="shared" si="0"/>
        <v/>
      </c>
      <c r="B32" s="167"/>
      <c r="C32" s="154" t="str">
        <f t="shared" si="1"/>
        <v/>
      </c>
      <c r="D32" s="165"/>
      <c r="E32" s="154" t="str">
        <f t="shared" si="2"/>
        <v/>
      </c>
      <c r="F32" s="157"/>
    </row>
    <row r="33" spans="1:6" s="153" customFormat="1" ht="20.100000000000001" customHeight="1" x14ac:dyDescent="0.25">
      <c r="A33" s="153" t="str">
        <f t="shared" si="0"/>
        <v/>
      </c>
      <c r="B33" s="167"/>
      <c r="C33" s="154" t="str">
        <f t="shared" si="1"/>
        <v/>
      </c>
      <c r="D33" s="165"/>
      <c r="E33" s="154" t="str">
        <f t="shared" si="2"/>
        <v/>
      </c>
      <c r="F33" s="157"/>
    </row>
    <row r="34" spans="1:6" s="153" customFormat="1" ht="20.100000000000001" customHeight="1" x14ac:dyDescent="0.25">
      <c r="A34" s="153" t="str">
        <f t="shared" si="0"/>
        <v/>
      </c>
      <c r="B34" s="167"/>
      <c r="C34" s="154" t="str">
        <f t="shared" si="1"/>
        <v/>
      </c>
      <c r="D34" s="165"/>
      <c r="E34" s="154" t="str">
        <f t="shared" si="2"/>
        <v/>
      </c>
      <c r="F34" s="157"/>
    </row>
    <row r="35" spans="1:6" s="153" customFormat="1" ht="20.100000000000001" customHeight="1" x14ac:dyDescent="0.25">
      <c r="A35" s="153" t="str">
        <f t="shared" si="0"/>
        <v/>
      </c>
      <c r="B35" s="167"/>
      <c r="C35" s="154" t="str">
        <f t="shared" si="1"/>
        <v/>
      </c>
      <c r="D35" s="165"/>
      <c r="E35" s="154" t="str">
        <f t="shared" si="2"/>
        <v/>
      </c>
      <c r="F35" s="157"/>
    </row>
    <row r="36" spans="1:6" s="153" customFormat="1" ht="20.100000000000001" customHeight="1" x14ac:dyDescent="0.25">
      <c r="A36" s="153" t="str">
        <f t="shared" si="0"/>
        <v/>
      </c>
      <c r="B36" s="167"/>
      <c r="C36" s="154" t="str">
        <f t="shared" si="1"/>
        <v/>
      </c>
      <c r="D36" s="165"/>
      <c r="E36" s="154" t="str">
        <f t="shared" si="2"/>
        <v/>
      </c>
      <c r="F36" s="157"/>
    </row>
    <row r="37" spans="1:6" s="153" customFormat="1" ht="20.100000000000001" customHeight="1" x14ac:dyDescent="0.25">
      <c r="A37" s="153" t="str">
        <f t="shared" si="0"/>
        <v/>
      </c>
      <c r="B37" s="167"/>
      <c r="C37" s="154" t="str">
        <f t="shared" si="1"/>
        <v/>
      </c>
      <c r="D37" s="165"/>
      <c r="E37" s="154" t="str">
        <f t="shared" si="2"/>
        <v/>
      </c>
      <c r="F37" s="157"/>
    </row>
    <row r="38" spans="1:6" s="153" customFormat="1" ht="20.100000000000001" customHeight="1" x14ac:dyDescent="0.25">
      <c r="A38" s="153" t="str">
        <f t="shared" si="0"/>
        <v/>
      </c>
      <c r="B38" s="167"/>
      <c r="C38" s="154" t="str">
        <f t="shared" si="1"/>
        <v/>
      </c>
      <c r="D38" s="165"/>
      <c r="E38" s="154" t="str">
        <f t="shared" si="2"/>
        <v/>
      </c>
      <c r="F38" s="157"/>
    </row>
    <row r="39" spans="1:6" s="153" customFormat="1" ht="20.100000000000001" customHeight="1" x14ac:dyDescent="0.25">
      <c r="A39" s="153" t="str">
        <f t="shared" si="0"/>
        <v/>
      </c>
      <c r="B39" s="167"/>
      <c r="C39" s="154" t="str">
        <f t="shared" si="1"/>
        <v/>
      </c>
      <c r="D39" s="165"/>
      <c r="E39" s="154" t="str">
        <f t="shared" si="2"/>
        <v/>
      </c>
      <c r="F39" s="157"/>
    </row>
    <row r="40" spans="1:6" s="153" customFormat="1" ht="20.100000000000001" customHeight="1" x14ac:dyDescent="0.25">
      <c r="A40" s="153" t="str">
        <f t="shared" si="0"/>
        <v/>
      </c>
      <c r="B40" s="167"/>
      <c r="C40" s="154" t="str">
        <f t="shared" si="1"/>
        <v/>
      </c>
      <c r="D40" s="165"/>
      <c r="E40" s="154" t="str">
        <f t="shared" si="2"/>
        <v/>
      </c>
      <c r="F40" s="157"/>
    </row>
    <row r="41" spans="1:6" s="153" customFormat="1" ht="20.100000000000001" customHeight="1" x14ac:dyDescent="0.25">
      <c r="A41" s="153" t="str">
        <f t="shared" si="0"/>
        <v/>
      </c>
      <c r="B41" s="167"/>
      <c r="C41" s="154" t="str">
        <f t="shared" si="1"/>
        <v/>
      </c>
      <c r="D41" s="165"/>
      <c r="E41" s="154" t="str">
        <f t="shared" si="2"/>
        <v/>
      </c>
      <c r="F41" s="157"/>
    </row>
    <row r="42" spans="1:6" s="153" customFormat="1" ht="20.100000000000001" customHeight="1" x14ac:dyDescent="0.25">
      <c r="A42" s="153" t="str">
        <f t="shared" si="0"/>
        <v/>
      </c>
      <c r="B42" s="167"/>
      <c r="C42" s="154" t="str">
        <f t="shared" si="1"/>
        <v/>
      </c>
      <c r="D42" s="165"/>
      <c r="E42" s="154" t="str">
        <f t="shared" si="2"/>
        <v/>
      </c>
      <c r="F42" s="157"/>
    </row>
    <row r="43" spans="1:6" s="153" customFormat="1" ht="20.100000000000001" customHeight="1" x14ac:dyDescent="0.25">
      <c r="A43" s="153" t="str">
        <f t="shared" si="0"/>
        <v/>
      </c>
      <c r="B43" s="167"/>
      <c r="C43" s="154" t="str">
        <f t="shared" si="1"/>
        <v/>
      </c>
      <c r="D43" s="165"/>
      <c r="E43" s="154" t="str">
        <f t="shared" si="2"/>
        <v/>
      </c>
      <c r="F43" s="157"/>
    </row>
    <row r="44" spans="1:6" s="153" customFormat="1" ht="20.100000000000001" customHeight="1" x14ac:dyDescent="0.25">
      <c r="A44" s="153" t="str">
        <f t="shared" si="0"/>
        <v/>
      </c>
      <c r="B44" s="167"/>
      <c r="C44" s="154" t="str">
        <f t="shared" si="1"/>
        <v/>
      </c>
      <c r="D44" s="165"/>
      <c r="E44" s="154" t="str">
        <f t="shared" si="2"/>
        <v/>
      </c>
      <c r="F44" s="157"/>
    </row>
    <row r="45" spans="1:6" s="153" customFormat="1" ht="20.100000000000001" customHeight="1" x14ac:dyDescent="0.25">
      <c r="A45" s="153" t="str">
        <f t="shared" si="0"/>
        <v/>
      </c>
      <c r="B45" s="167"/>
      <c r="C45" s="154" t="str">
        <f t="shared" si="1"/>
        <v/>
      </c>
      <c r="D45" s="165"/>
      <c r="E45" s="154" t="str">
        <f t="shared" si="2"/>
        <v/>
      </c>
      <c r="F45" s="157"/>
    </row>
    <row r="46" spans="1:6" s="153" customFormat="1" ht="20.100000000000001" customHeight="1" x14ac:dyDescent="0.25">
      <c r="A46" s="153" t="str">
        <f t="shared" si="0"/>
        <v/>
      </c>
      <c r="B46" s="167"/>
      <c r="C46" s="154" t="str">
        <f t="shared" si="1"/>
        <v/>
      </c>
      <c r="D46" s="165"/>
      <c r="E46" s="154" t="str">
        <f t="shared" si="2"/>
        <v/>
      </c>
      <c r="F46" s="157"/>
    </row>
    <row r="47" spans="1:6" s="153" customFormat="1" ht="20.100000000000001" customHeight="1" x14ac:dyDescent="0.25">
      <c r="A47" s="153" t="str">
        <f t="shared" si="0"/>
        <v/>
      </c>
      <c r="B47" s="167"/>
      <c r="C47" s="154" t="str">
        <f t="shared" si="1"/>
        <v/>
      </c>
      <c r="D47" s="165"/>
      <c r="E47" s="154" t="str">
        <f t="shared" ref="E47:E71" si="3">IF(B47="building envelope","Enter Building Envelope Asset",IF(B47="building","Enter Building Name",IF(B47="space type","Enter Space Type Name",IF(B47="site","Enter Site Name",""))))</f>
        <v/>
      </c>
      <c r="F47" s="157"/>
    </row>
    <row r="48" spans="1:6" s="153" customFormat="1" ht="20.100000000000001" customHeight="1" x14ac:dyDescent="0.25">
      <c r="A48" s="153" t="str">
        <f t="shared" si="0"/>
        <v/>
      </c>
      <c r="B48" s="167"/>
      <c r="C48" s="154" t="str">
        <f t="shared" si="1"/>
        <v/>
      </c>
      <c r="D48" s="165"/>
      <c r="E48" s="154" t="str">
        <f t="shared" si="3"/>
        <v/>
      </c>
      <c r="F48" s="157"/>
    </row>
    <row r="49" spans="1:6" s="153" customFormat="1" ht="20.100000000000001" customHeight="1" x14ac:dyDescent="0.25">
      <c r="A49" s="153" t="str">
        <f t="shared" si="0"/>
        <v/>
      </c>
      <c r="B49" s="167"/>
      <c r="C49" s="154" t="str">
        <f t="shared" si="1"/>
        <v/>
      </c>
      <c r="D49" s="165"/>
      <c r="E49" s="154" t="str">
        <f t="shared" si="3"/>
        <v/>
      </c>
      <c r="F49" s="157"/>
    </row>
    <row r="50" spans="1:6" s="153" customFormat="1" ht="20.100000000000001" customHeight="1" x14ac:dyDescent="0.25">
      <c r="A50" s="153" t="str">
        <f t="shared" si="0"/>
        <v/>
      </c>
      <c r="B50" s="167"/>
      <c r="C50" s="154" t="str">
        <f t="shared" si="1"/>
        <v/>
      </c>
      <c r="D50" s="165"/>
      <c r="E50" s="154" t="str">
        <f t="shared" si="3"/>
        <v/>
      </c>
      <c r="F50" s="157"/>
    </row>
    <row r="51" spans="1:6" s="153" customFormat="1" ht="20.100000000000001" customHeight="1" x14ac:dyDescent="0.25">
      <c r="A51" s="153" t="str">
        <f t="shared" si="0"/>
        <v/>
      </c>
      <c r="B51" s="167"/>
      <c r="C51" s="154" t="str">
        <f t="shared" si="1"/>
        <v/>
      </c>
      <c r="D51" s="165"/>
      <c r="E51" s="154" t="str">
        <f t="shared" si="3"/>
        <v/>
      </c>
      <c r="F51" s="157"/>
    </row>
    <row r="52" spans="1:6" s="153" customFormat="1" ht="20.100000000000001" customHeight="1" x14ac:dyDescent="0.25">
      <c r="A52" s="153" t="str">
        <f t="shared" si="0"/>
        <v/>
      </c>
      <c r="B52" s="167"/>
      <c r="C52" s="154" t="str">
        <f t="shared" si="1"/>
        <v/>
      </c>
      <c r="D52" s="165"/>
      <c r="E52" s="154" t="str">
        <f t="shared" si="3"/>
        <v/>
      </c>
      <c r="F52" s="157"/>
    </row>
    <row r="53" spans="1:6" s="153" customFormat="1" ht="20.100000000000001" customHeight="1" x14ac:dyDescent="0.25">
      <c r="A53" s="153" t="str">
        <f t="shared" si="0"/>
        <v/>
      </c>
      <c r="B53" s="167"/>
      <c r="C53" s="154" t="str">
        <f t="shared" si="1"/>
        <v/>
      </c>
      <c r="D53" s="165"/>
      <c r="E53" s="154" t="str">
        <f t="shared" si="3"/>
        <v/>
      </c>
      <c r="F53" s="157"/>
    </row>
    <row r="54" spans="1:6" s="153" customFormat="1" ht="20.100000000000001" customHeight="1" x14ac:dyDescent="0.25">
      <c r="A54" s="153" t="str">
        <f t="shared" si="0"/>
        <v/>
      </c>
      <c r="B54" s="167"/>
      <c r="C54" s="154" t="str">
        <f t="shared" si="1"/>
        <v/>
      </c>
      <c r="D54" s="165"/>
      <c r="E54" s="154" t="str">
        <f t="shared" si="3"/>
        <v/>
      </c>
      <c r="F54" s="157"/>
    </row>
    <row r="55" spans="1:6" s="153" customFormat="1" ht="20.100000000000001" customHeight="1" x14ac:dyDescent="0.25">
      <c r="A55" s="153" t="str">
        <f t="shared" si="0"/>
        <v/>
      </c>
      <c r="B55" s="167"/>
      <c r="C55" s="154" t="str">
        <f t="shared" si="1"/>
        <v/>
      </c>
      <c r="D55" s="165"/>
      <c r="E55" s="154" t="str">
        <f t="shared" si="3"/>
        <v/>
      </c>
      <c r="F55" s="157"/>
    </row>
    <row r="56" spans="1:6" s="153" customFormat="1" ht="20.100000000000001" customHeight="1" x14ac:dyDescent="0.25">
      <c r="A56" s="153" t="str">
        <f t="shared" si="0"/>
        <v/>
      </c>
      <c r="B56" s="167"/>
      <c r="C56" s="154" t="str">
        <f t="shared" si="1"/>
        <v/>
      </c>
      <c r="D56" s="165"/>
      <c r="E56" s="154" t="str">
        <f t="shared" si="3"/>
        <v/>
      </c>
      <c r="F56" s="157"/>
    </row>
    <row r="57" spans="1:6" s="153" customFormat="1" ht="20.100000000000001" customHeight="1" x14ac:dyDescent="0.25">
      <c r="A57" s="153" t="str">
        <f t="shared" si="0"/>
        <v/>
      </c>
      <c r="B57" s="167"/>
      <c r="C57" s="154" t="str">
        <f t="shared" si="1"/>
        <v/>
      </c>
      <c r="D57" s="165"/>
      <c r="E57" s="154" t="str">
        <f t="shared" si="3"/>
        <v/>
      </c>
      <c r="F57" s="157"/>
    </row>
    <row r="58" spans="1:6" s="153" customFormat="1" ht="20.100000000000001" customHeight="1" x14ac:dyDescent="0.25">
      <c r="A58" s="153" t="str">
        <f t="shared" si="0"/>
        <v/>
      </c>
      <c r="B58" s="167"/>
      <c r="C58" s="154" t="str">
        <f t="shared" si="1"/>
        <v/>
      </c>
      <c r="D58" s="165"/>
      <c r="E58" s="154" t="str">
        <f t="shared" si="3"/>
        <v/>
      </c>
      <c r="F58" s="157"/>
    </row>
    <row r="59" spans="1:6" s="153" customFormat="1" ht="20.100000000000001" customHeight="1" x14ac:dyDescent="0.25">
      <c r="A59" s="153" t="str">
        <f t="shared" si="0"/>
        <v/>
      </c>
      <c r="B59" s="167"/>
      <c r="C59" s="154" t="str">
        <f t="shared" si="1"/>
        <v/>
      </c>
      <c r="D59" s="165"/>
      <c r="E59" s="154" t="str">
        <f t="shared" si="3"/>
        <v/>
      </c>
      <c r="F59" s="157"/>
    </row>
    <row r="60" spans="1:6" s="153" customFormat="1" ht="20.100000000000001" customHeight="1" x14ac:dyDescent="0.25">
      <c r="A60" s="153" t="str">
        <f t="shared" si="0"/>
        <v/>
      </c>
      <c r="B60" s="167"/>
      <c r="C60" s="154" t="str">
        <f t="shared" si="1"/>
        <v/>
      </c>
      <c r="D60" s="165"/>
      <c r="E60" s="154" t="str">
        <f t="shared" si="3"/>
        <v/>
      </c>
      <c r="F60" s="157"/>
    </row>
    <row r="61" spans="1:6" s="153" customFormat="1" ht="20.100000000000001" customHeight="1" x14ac:dyDescent="0.25">
      <c r="A61" s="153" t="str">
        <f t="shared" si="0"/>
        <v/>
      </c>
      <c r="B61" s="167"/>
      <c r="C61" s="154" t="str">
        <f t="shared" si="1"/>
        <v/>
      </c>
      <c r="D61" s="165"/>
      <c r="E61" s="154" t="str">
        <f t="shared" si="3"/>
        <v/>
      </c>
      <c r="F61" s="157"/>
    </row>
    <row r="62" spans="1:6" s="153" customFormat="1" ht="20.100000000000001" customHeight="1" x14ac:dyDescent="0.25">
      <c r="A62" s="153" t="str">
        <f t="shared" si="0"/>
        <v/>
      </c>
      <c r="B62" s="167"/>
      <c r="C62" s="154" t="str">
        <f t="shared" si="1"/>
        <v/>
      </c>
      <c r="D62" s="165"/>
      <c r="E62" s="154" t="str">
        <f t="shared" si="3"/>
        <v/>
      </c>
      <c r="F62" s="157"/>
    </row>
    <row r="63" spans="1:6" s="153" customFormat="1" ht="20.100000000000001" customHeight="1" x14ac:dyDescent="0.25">
      <c r="A63" s="153" t="str">
        <f t="shared" si="0"/>
        <v/>
      </c>
      <c r="B63" s="167"/>
      <c r="C63" s="154" t="str">
        <f t="shared" si="1"/>
        <v/>
      </c>
      <c r="D63" s="165"/>
      <c r="E63" s="154" t="str">
        <f t="shared" si="3"/>
        <v/>
      </c>
      <c r="F63" s="157"/>
    </row>
    <row r="64" spans="1:6" s="153" customFormat="1" ht="20.100000000000001" customHeight="1" x14ac:dyDescent="0.25">
      <c r="A64" s="153" t="str">
        <f t="shared" si="0"/>
        <v/>
      </c>
      <c r="B64" s="167"/>
      <c r="C64" s="154" t="str">
        <f t="shared" si="1"/>
        <v/>
      </c>
      <c r="D64" s="165"/>
      <c r="E64" s="154" t="str">
        <f t="shared" si="3"/>
        <v/>
      </c>
      <c r="F64" s="157"/>
    </row>
    <row r="65" spans="1:6" s="153" customFormat="1" ht="20.100000000000001" customHeight="1" x14ac:dyDescent="0.25">
      <c r="A65" s="153" t="str">
        <f t="shared" si="0"/>
        <v/>
      </c>
      <c r="B65" s="167"/>
      <c r="C65" s="154" t="str">
        <f t="shared" si="1"/>
        <v/>
      </c>
      <c r="D65" s="165"/>
      <c r="E65" s="154" t="str">
        <f t="shared" si="3"/>
        <v/>
      </c>
      <c r="F65" s="157"/>
    </row>
    <row r="66" spans="1:6" s="153" customFormat="1" ht="20.100000000000001" customHeight="1" x14ac:dyDescent="0.25">
      <c r="A66" s="153" t="str">
        <f t="shared" si="0"/>
        <v/>
      </c>
      <c r="B66" s="167"/>
      <c r="C66" s="154" t="str">
        <f t="shared" si="1"/>
        <v/>
      </c>
      <c r="D66" s="165"/>
      <c r="E66" s="154" t="str">
        <f t="shared" si="3"/>
        <v/>
      </c>
      <c r="F66" s="157"/>
    </row>
    <row r="67" spans="1:6" s="153" customFormat="1" ht="20.100000000000001" customHeight="1" x14ac:dyDescent="0.25">
      <c r="A67" s="153" t="str">
        <f t="shared" si="0"/>
        <v/>
      </c>
      <c r="B67" s="167"/>
      <c r="C67" s="154" t="str">
        <f t="shared" si="1"/>
        <v/>
      </c>
      <c r="D67" s="165"/>
      <c r="E67" s="154" t="str">
        <f t="shared" si="3"/>
        <v/>
      </c>
      <c r="F67" s="157"/>
    </row>
    <row r="68" spans="1:6" s="153" customFormat="1" ht="20.100000000000001" customHeight="1" x14ac:dyDescent="0.25">
      <c r="A68" s="153" t="str">
        <f t="shared" si="0"/>
        <v/>
      </c>
      <c r="B68" s="167"/>
      <c r="C68" s="154" t="str">
        <f t="shared" si="1"/>
        <v/>
      </c>
      <c r="D68" s="165"/>
      <c r="E68" s="154" t="str">
        <f t="shared" si="3"/>
        <v/>
      </c>
      <c r="F68" s="157"/>
    </row>
    <row r="69" spans="1:6" s="153" customFormat="1" ht="20.100000000000001" customHeight="1" x14ac:dyDescent="0.25">
      <c r="A69" s="153" t="str">
        <f t="shared" si="0"/>
        <v/>
      </c>
      <c r="B69" s="167"/>
      <c r="C69" s="154" t="str">
        <f t="shared" si="1"/>
        <v/>
      </c>
      <c r="D69" s="165"/>
      <c r="E69" s="154" t="str">
        <f t="shared" si="3"/>
        <v/>
      </c>
      <c r="F69" s="157"/>
    </row>
    <row r="70" spans="1:6" s="153" customFormat="1" ht="20.100000000000001" customHeight="1" x14ac:dyDescent="0.25">
      <c r="A70" s="153" t="str">
        <f t="shared" si="0"/>
        <v/>
      </c>
      <c r="B70" s="167"/>
      <c r="C70" s="154" t="str">
        <f t="shared" si="1"/>
        <v/>
      </c>
      <c r="D70" s="165"/>
      <c r="E70" s="154" t="str">
        <f t="shared" si="3"/>
        <v/>
      </c>
      <c r="F70" s="157"/>
    </row>
    <row r="71" spans="1:6" s="153" customFormat="1" ht="20.100000000000001" customHeight="1" x14ac:dyDescent="0.25">
      <c r="A71" s="153" t="str">
        <f t="shared" si="0"/>
        <v/>
      </c>
      <c r="B71" s="167"/>
      <c r="C71" s="154" t="str">
        <f t="shared" si="1"/>
        <v/>
      </c>
      <c r="D71" s="165"/>
      <c r="E71" s="154" t="str">
        <f t="shared" si="3"/>
        <v/>
      </c>
      <c r="F71" s="157"/>
    </row>
    <row r="72" spans="1:6" s="153" customFormat="1" ht="20.100000000000001" customHeight="1" x14ac:dyDescent="0.25">
      <c r="A72" s="153" t="str">
        <f t="shared" ref="A72:A135" si="4">IF(B72="site","Project",IF(B72="","",_xlfn.CONCAT(C72,INDEX(A:E,MATCH(C72,E:E,0),1))))</f>
        <v/>
      </c>
      <c r="B72" s="167"/>
      <c r="C72" s="154" t="str">
        <f t="shared" ref="C72:C135" si="5">IF(OR(B72="building envelope",B72="space type"),"Enter Building Name",IF(B72="building","Enter Site Name",""))</f>
        <v/>
      </c>
      <c r="D72" s="165"/>
      <c r="E72" s="154" t="str">
        <f t="shared" ref="E72:E135" si="6">IF(B72="building envelope","Enter Building Envelope Asset",IF(B72="building","Enter Building Name",IF(B72="space type","Enter Space Type Name",IF(B72="site","Enter Site Name",""))))</f>
        <v/>
      </c>
      <c r="F72" s="157"/>
    </row>
    <row r="73" spans="1:6" s="153" customFormat="1" ht="20.100000000000001" customHeight="1" x14ac:dyDescent="0.25">
      <c r="A73" s="153" t="str">
        <f t="shared" si="4"/>
        <v/>
      </c>
      <c r="B73" s="167"/>
      <c r="C73" s="154" t="str">
        <f t="shared" si="5"/>
        <v/>
      </c>
      <c r="D73" s="165"/>
      <c r="E73" s="154" t="str">
        <f t="shared" si="6"/>
        <v/>
      </c>
      <c r="F73" s="157"/>
    </row>
    <row r="74" spans="1:6" s="153" customFormat="1" ht="20.100000000000001" customHeight="1" x14ac:dyDescent="0.25">
      <c r="A74" s="153" t="str">
        <f t="shared" si="4"/>
        <v/>
      </c>
      <c r="B74" s="167"/>
      <c r="C74" s="154" t="str">
        <f t="shared" si="5"/>
        <v/>
      </c>
      <c r="D74" s="165"/>
      <c r="E74" s="154" t="str">
        <f t="shared" si="6"/>
        <v/>
      </c>
      <c r="F74" s="157"/>
    </row>
    <row r="75" spans="1:6" s="153" customFormat="1" ht="20.100000000000001" customHeight="1" x14ac:dyDescent="0.25">
      <c r="A75" s="153" t="str">
        <f t="shared" si="4"/>
        <v/>
      </c>
      <c r="B75" s="167"/>
      <c r="C75" s="154" t="str">
        <f t="shared" si="5"/>
        <v/>
      </c>
      <c r="D75" s="165"/>
      <c r="E75" s="154" t="str">
        <f t="shared" si="6"/>
        <v/>
      </c>
      <c r="F75" s="157"/>
    </row>
    <row r="76" spans="1:6" s="153" customFormat="1" ht="20.100000000000001" customHeight="1" x14ac:dyDescent="0.25">
      <c r="A76" s="153" t="str">
        <f t="shared" si="4"/>
        <v/>
      </c>
      <c r="B76" s="167"/>
      <c r="C76" s="154" t="str">
        <f t="shared" si="5"/>
        <v/>
      </c>
      <c r="D76" s="165"/>
      <c r="E76" s="154" t="str">
        <f t="shared" si="6"/>
        <v/>
      </c>
      <c r="F76" s="157"/>
    </row>
    <row r="77" spans="1:6" s="153" customFormat="1" ht="20.100000000000001" customHeight="1" x14ac:dyDescent="0.25">
      <c r="A77" s="153" t="str">
        <f t="shared" si="4"/>
        <v/>
      </c>
      <c r="B77" s="167"/>
      <c r="C77" s="154" t="str">
        <f t="shared" si="5"/>
        <v/>
      </c>
      <c r="D77" s="165"/>
      <c r="E77" s="154" t="str">
        <f t="shared" si="6"/>
        <v/>
      </c>
      <c r="F77" s="157"/>
    </row>
    <row r="78" spans="1:6" s="153" customFormat="1" ht="20.100000000000001" customHeight="1" x14ac:dyDescent="0.25">
      <c r="A78" s="153" t="str">
        <f t="shared" si="4"/>
        <v/>
      </c>
      <c r="B78" s="167"/>
      <c r="C78" s="154" t="str">
        <f t="shared" si="5"/>
        <v/>
      </c>
      <c r="D78" s="165"/>
      <c r="E78" s="154" t="str">
        <f t="shared" si="6"/>
        <v/>
      </c>
      <c r="F78" s="157"/>
    </row>
    <row r="79" spans="1:6" s="153" customFormat="1" ht="20.100000000000001" customHeight="1" x14ac:dyDescent="0.25">
      <c r="A79" s="153" t="str">
        <f t="shared" si="4"/>
        <v/>
      </c>
      <c r="B79" s="167"/>
      <c r="C79" s="154" t="str">
        <f t="shared" si="5"/>
        <v/>
      </c>
      <c r="D79" s="165"/>
      <c r="E79" s="154" t="str">
        <f t="shared" si="6"/>
        <v/>
      </c>
      <c r="F79" s="157"/>
    </row>
    <row r="80" spans="1:6" s="153" customFormat="1" ht="20.100000000000001" customHeight="1" x14ac:dyDescent="0.25">
      <c r="A80" s="153" t="str">
        <f t="shared" si="4"/>
        <v/>
      </c>
      <c r="B80" s="167"/>
      <c r="C80" s="154" t="str">
        <f t="shared" si="5"/>
        <v/>
      </c>
      <c r="D80" s="165"/>
      <c r="E80" s="154" t="str">
        <f t="shared" si="6"/>
        <v/>
      </c>
      <c r="F80" s="157"/>
    </row>
    <row r="81" spans="1:6" s="153" customFormat="1" ht="20.100000000000001" customHeight="1" x14ac:dyDescent="0.25">
      <c r="A81" s="153" t="str">
        <f t="shared" si="4"/>
        <v/>
      </c>
      <c r="B81" s="167"/>
      <c r="C81" s="154" t="str">
        <f t="shared" si="5"/>
        <v/>
      </c>
      <c r="D81" s="165"/>
      <c r="E81" s="154" t="str">
        <f t="shared" si="6"/>
        <v/>
      </c>
      <c r="F81" s="157"/>
    </row>
    <row r="82" spans="1:6" s="153" customFormat="1" ht="20.100000000000001" customHeight="1" x14ac:dyDescent="0.25">
      <c r="A82" s="153" t="str">
        <f t="shared" si="4"/>
        <v/>
      </c>
      <c r="B82" s="167"/>
      <c r="C82" s="154" t="str">
        <f t="shared" si="5"/>
        <v/>
      </c>
      <c r="D82" s="165"/>
      <c r="E82" s="154" t="str">
        <f t="shared" si="6"/>
        <v/>
      </c>
      <c r="F82" s="157"/>
    </row>
    <row r="83" spans="1:6" s="153" customFormat="1" ht="20.100000000000001" customHeight="1" x14ac:dyDescent="0.25">
      <c r="A83" s="153" t="str">
        <f t="shared" si="4"/>
        <v/>
      </c>
      <c r="B83" s="167"/>
      <c r="C83" s="154" t="str">
        <f t="shared" si="5"/>
        <v/>
      </c>
      <c r="D83" s="165"/>
      <c r="E83" s="154" t="str">
        <f t="shared" si="6"/>
        <v/>
      </c>
      <c r="F83" s="157"/>
    </row>
    <row r="84" spans="1:6" s="153" customFormat="1" ht="20.100000000000001" customHeight="1" x14ac:dyDescent="0.25">
      <c r="A84" s="153" t="str">
        <f t="shared" si="4"/>
        <v/>
      </c>
      <c r="B84" s="167"/>
      <c r="C84" s="154" t="str">
        <f t="shared" si="5"/>
        <v/>
      </c>
      <c r="D84" s="165"/>
      <c r="E84" s="154" t="str">
        <f t="shared" si="6"/>
        <v/>
      </c>
      <c r="F84" s="157"/>
    </row>
    <row r="85" spans="1:6" s="153" customFormat="1" ht="20.100000000000001" customHeight="1" x14ac:dyDescent="0.25">
      <c r="A85" s="153" t="str">
        <f t="shared" si="4"/>
        <v/>
      </c>
      <c r="B85" s="167"/>
      <c r="C85" s="154" t="str">
        <f t="shared" si="5"/>
        <v/>
      </c>
      <c r="D85" s="165"/>
      <c r="E85" s="154" t="str">
        <f t="shared" si="6"/>
        <v/>
      </c>
      <c r="F85" s="157"/>
    </row>
    <row r="86" spans="1:6" s="153" customFormat="1" ht="20.100000000000001" customHeight="1" x14ac:dyDescent="0.25">
      <c r="A86" s="153" t="str">
        <f t="shared" si="4"/>
        <v/>
      </c>
      <c r="B86" s="167"/>
      <c r="C86" s="154" t="str">
        <f t="shared" si="5"/>
        <v/>
      </c>
      <c r="D86" s="165"/>
      <c r="E86" s="154" t="str">
        <f t="shared" si="6"/>
        <v/>
      </c>
      <c r="F86" s="157"/>
    </row>
    <row r="87" spans="1:6" s="153" customFormat="1" ht="20.100000000000001" customHeight="1" x14ac:dyDescent="0.25">
      <c r="A87" s="153" t="str">
        <f t="shared" si="4"/>
        <v/>
      </c>
      <c r="B87" s="167"/>
      <c r="C87" s="154" t="str">
        <f t="shared" si="5"/>
        <v/>
      </c>
      <c r="D87" s="165"/>
      <c r="E87" s="154" t="str">
        <f t="shared" si="6"/>
        <v/>
      </c>
      <c r="F87" s="157"/>
    </row>
    <row r="88" spans="1:6" s="153" customFormat="1" ht="20.100000000000001" customHeight="1" x14ac:dyDescent="0.25">
      <c r="A88" s="153" t="str">
        <f t="shared" si="4"/>
        <v/>
      </c>
      <c r="B88" s="167"/>
      <c r="C88" s="154" t="str">
        <f t="shared" si="5"/>
        <v/>
      </c>
      <c r="D88" s="165"/>
      <c r="E88" s="154" t="str">
        <f t="shared" si="6"/>
        <v/>
      </c>
      <c r="F88" s="157"/>
    </row>
    <row r="89" spans="1:6" s="153" customFormat="1" ht="20.100000000000001" customHeight="1" x14ac:dyDescent="0.25">
      <c r="A89" s="153" t="str">
        <f t="shared" si="4"/>
        <v/>
      </c>
      <c r="B89" s="167"/>
      <c r="C89" s="154" t="str">
        <f t="shared" si="5"/>
        <v/>
      </c>
      <c r="D89" s="165"/>
      <c r="E89" s="154" t="str">
        <f t="shared" si="6"/>
        <v/>
      </c>
      <c r="F89" s="157"/>
    </row>
    <row r="90" spans="1:6" s="153" customFormat="1" ht="20.100000000000001" customHeight="1" x14ac:dyDescent="0.25">
      <c r="A90" s="153" t="str">
        <f t="shared" si="4"/>
        <v/>
      </c>
      <c r="B90" s="167"/>
      <c r="C90" s="154" t="str">
        <f t="shared" si="5"/>
        <v/>
      </c>
      <c r="D90" s="165"/>
      <c r="E90" s="154" t="str">
        <f t="shared" si="6"/>
        <v/>
      </c>
      <c r="F90" s="157"/>
    </row>
    <row r="91" spans="1:6" s="153" customFormat="1" ht="20.100000000000001" customHeight="1" x14ac:dyDescent="0.25">
      <c r="A91" s="153" t="str">
        <f t="shared" si="4"/>
        <v/>
      </c>
      <c r="B91" s="167"/>
      <c r="C91" s="154" t="str">
        <f t="shared" si="5"/>
        <v/>
      </c>
      <c r="D91" s="165"/>
      <c r="E91" s="154" t="str">
        <f t="shared" si="6"/>
        <v/>
      </c>
      <c r="F91" s="157"/>
    </row>
    <row r="92" spans="1:6" s="153" customFormat="1" ht="20.100000000000001" customHeight="1" x14ac:dyDescent="0.25">
      <c r="A92" s="153" t="str">
        <f t="shared" si="4"/>
        <v/>
      </c>
      <c r="B92" s="167"/>
      <c r="C92" s="154" t="str">
        <f t="shared" si="5"/>
        <v/>
      </c>
      <c r="D92" s="165"/>
      <c r="E92" s="154" t="str">
        <f t="shared" si="6"/>
        <v/>
      </c>
      <c r="F92" s="157"/>
    </row>
    <row r="93" spans="1:6" s="153" customFormat="1" ht="20.100000000000001" customHeight="1" x14ac:dyDescent="0.25">
      <c r="A93" s="153" t="str">
        <f t="shared" si="4"/>
        <v/>
      </c>
      <c r="B93" s="167"/>
      <c r="C93" s="154" t="str">
        <f t="shared" si="5"/>
        <v/>
      </c>
      <c r="D93" s="165"/>
      <c r="E93" s="154" t="str">
        <f t="shared" si="6"/>
        <v/>
      </c>
      <c r="F93" s="157"/>
    </row>
    <row r="94" spans="1:6" s="153" customFormat="1" ht="20.100000000000001" customHeight="1" x14ac:dyDescent="0.25">
      <c r="A94" s="153" t="str">
        <f t="shared" si="4"/>
        <v/>
      </c>
      <c r="B94" s="167"/>
      <c r="C94" s="154" t="str">
        <f t="shared" si="5"/>
        <v/>
      </c>
      <c r="D94" s="165"/>
      <c r="E94" s="154" t="str">
        <f t="shared" si="6"/>
        <v/>
      </c>
      <c r="F94" s="157"/>
    </row>
    <row r="95" spans="1:6" s="153" customFormat="1" ht="20.100000000000001" customHeight="1" x14ac:dyDescent="0.25">
      <c r="A95" s="153" t="str">
        <f t="shared" si="4"/>
        <v/>
      </c>
      <c r="B95" s="167"/>
      <c r="C95" s="154" t="str">
        <f t="shared" si="5"/>
        <v/>
      </c>
      <c r="D95" s="165"/>
      <c r="E95" s="154" t="str">
        <f t="shared" si="6"/>
        <v/>
      </c>
      <c r="F95" s="157"/>
    </row>
    <row r="96" spans="1:6" x14ac:dyDescent="0.25">
      <c r="A96" t="str">
        <f t="shared" si="4"/>
        <v/>
      </c>
      <c r="B96" s="151"/>
      <c r="C96" s="111" t="str">
        <f t="shared" si="5"/>
        <v/>
      </c>
      <c r="D96" s="163"/>
      <c r="E96" s="111" t="str">
        <f t="shared" si="6"/>
        <v/>
      </c>
    </row>
    <row r="97" spans="1:5" x14ac:dyDescent="0.25">
      <c r="A97" t="str">
        <f t="shared" si="4"/>
        <v/>
      </c>
      <c r="B97" s="151"/>
      <c r="C97" s="111" t="str">
        <f t="shared" si="5"/>
        <v/>
      </c>
      <c r="D97" s="163"/>
      <c r="E97" s="111" t="str">
        <f t="shared" si="6"/>
        <v/>
      </c>
    </row>
    <row r="98" spans="1:5" x14ac:dyDescent="0.25">
      <c r="A98" t="str">
        <f t="shared" si="4"/>
        <v/>
      </c>
      <c r="B98" s="151"/>
      <c r="C98" s="111" t="str">
        <f t="shared" si="5"/>
        <v/>
      </c>
      <c r="D98" s="163"/>
      <c r="E98" s="111" t="str">
        <f t="shared" si="6"/>
        <v/>
      </c>
    </row>
    <row r="99" spans="1:5" x14ac:dyDescent="0.25">
      <c r="A99" t="str">
        <f t="shared" si="4"/>
        <v/>
      </c>
      <c r="B99" s="151"/>
      <c r="C99" s="111" t="str">
        <f t="shared" si="5"/>
        <v/>
      </c>
      <c r="D99" s="163"/>
      <c r="E99" s="111" t="str">
        <f t="shared" si="6"/>
        <v/>
      </c>
    </row>
    <row r="100" spans="1:5" x14ac:dyDescent="0.25">
      <c r="A100" t="str">
        <f t="shared" si="4"/>
        <v/>
      </c>
      <c r="B100" s="151"/>
      <c r="C100" s="111" t="str">
        <f t="shared" si="5"/>
        <v/>
      </c>
      <c r="D100" s="163"/>
      <c r="E100" s="111" t="str">
        <f t="shared" si="6"/>
        <v/>
      </c>
    </row>
    <row r="101" spans="1:5" x14ac:dyDescent="0.25">
      <c r="A101" t="str">
        <f t="shared" si="4"/>
        <v/>
      </c>
      <c r="B101" s="151"/>
      <c r="C101" s="111" t="str">
        <f t="shared" si="5"/>
        <v/>
      </c>
      <c r="D101" s="163"/>
      <c r="E101" s="111" t="str">
        <f t="shared" si="6"/>
        <v/>
      </c>
    </row>
    <row r="102" spans="1:5" x14ac:dyDescent="0.25">
      <c r="A102" t="str">
        <f t="shared" si="4"/>
        <v/>
      </c>
      <c r="B102" s="151"/>
      <c r="C102" s="111" t="str">
        <f t="shared" si="5"/>
        <v/>
      </c>
      <c r="D102" s="163"/>
      <c r="E102" s="111" t="str">
        <f t="shared" si="6"/>
        <v/>
      </c>
    </row>
    <row r="103" spans="1:5" x14ac:dyDescent="0.25">
      <c r="A103" t="str">
        <f t="shared" si="4"/>
        <v/>
      </c>
      <c r="B103" s="151"/>
      <c r="C103" s="111" t="str">
        <f t="shared" si="5"/>
        <v/>
      </c>
      <c r="D103" s="163"/>
      <c r="E103" s="111" t="str">
        <f t="shared" si="6"/>
        <v/>
      </c>
    </row>
    <row r="104" spans="1:5" x14ac:dyDescent="0.25">
      <c r="A104" t="str">
        <f t="shared" si="4"/>
        <v/>
      </c>
      <c r="B104" s="151"/>
      <c r="C104" s="111" t="str">
        <f t="shared" si="5"/>
        <v/>
      </c>
      <c r="D104" s="163"/>
      <c r="E104" s="111" t="str">
        <f t="shared" si="6"/>
        <v/>
      </c>
    </row>
    <row r="105" spans="1:5" x14ac:dyDescent="0.25">
      <c r="A105" t="str">
        <f t="shared" si="4"/>
        <v/>
      </c>
      <c r="B105" s="151"/>
      <c r="C105" s="111" t="str">
        <f t="shared" si="5"/>
        <v/>
      </c>
      <c r="D105" s="163"/>
      <c r="E105" s="111" t="str">
        <f t="shared" si="6"/>
        <v/>
      </c>
    </row>
    <row r="106" spans="1:5" x14ac:dyDescent="0.25">
      <c r="A106" t="str">
        <f t="shared" si="4"/>
        <v/>
      </c>
      <c r="B106" s="151"/>
      <c r="C106" s="111" t="str">
        <f t="shared" si="5"/>
        <v/>
      </c>
      <c r="D106" s="163"/>
      <c r="E106" s="111" t="str">
        <f t="shared" si="6"/>
        <v/>
      </c>
    </row>
    <row r="107" spans="1:5" x14ac:dyDescent="0.25">
      <c r="A107" t="str">
        <f t="shared" si="4"/>
        <v/>
      </c>
      <c r="B107" s="151"/>
      <c r="C107" s="111" t="str">
        <f t="shared" si="5"/>
        <v/>
      </c>
      <c r="D107" s="163"/>
      <c r="E107" s="111" t="str">
        <f t="shared" si="6"/>
        <v/>
      </c>
    </row>
    <row r="108" spans="1:5" x14ac:dyDescent="0.25">
      <c r="A108" t="str">
        <f t="shared" si="4"/>
        <v/>
      </c>
      <c r="B108" s="151"/>
      <c r="C108" s="111" t="str">
        <f t="shared" si="5"/>
        <v/>
      </c>
      <c r="D108" s="163"/>
      <c r="E108" s="111" t="str">
        <f t="shared" si="6"/>
        <v/>
      </c>
    </row>
    <row r="109" spans="1:5" x14ac:dyDescent="0.25">
      <c r="A109" t="str">
        <f t="shared" si="4"/>
        <v/>
      </c>
      <c r="B109" s="151"/>
      <c r="C109" s="111" t="str">
        <f t="shared" si="5"/>
        <v/>
      </c>
      <c r="D109" s="163"/>
      <c r="E109" s="111" t="str">
        <f t="shared" si="6"/>
        <v/>
      </c>
    </row>
    <row r="110" spans="1:5" x14ac:dyDescent="0.25">
      <c r="A110" t="str">
        <f t="shared" si="4"/>
        <v/>
      </c>
      <c r="B110" s="151"/>
      <c r="C110" s="111" t="str">
        <f t="shared" si="5"/>
        <v/>
      </c>
      <c r="D110" s="163"/>
      <c r="E110" s="111" t="str">
        <f t="shared" si="6"/>
        <v/>
      </c>
    </row>
    <row r="111" spans="1:5" x14ac:dyDescent="0.25">
      <c r="A111" t="str">
        <f t="shared" si="4"/>
        <v/>
      </c>
      <c r="B111" s="151"/>
      <c r="C111" s="111" t="str">
        <f t="shared" si="5"/>
        <v/>
      </c>
      <c r="D111" s="163"/>
      <c r="E111" s="111" t="str">
        <f t="shared" si="6"/>
        <v/>
      </c>
    </row>
    <row r="112" spans="1:5" x14ac:dyDescent="0.25">
      <c r="A112" t="str">
        <f t="shared" si="4"/>
        <v/>
      </c>
      <c r="B112" s="151"/>
      <c r="C112" s="111" t="str">
        <f t="shared" si="5"/>
        <v/>
      </c>
      <c r="D112" s="163"/>
      <c r="E112" s="111" t="str">
        <f t="shared" si="6"/>
        <v/>
      </c>
    </row>
    <row r="113" spans="1:5" x14ac:dyDescent="0.25">
      <c r="A113" t="str">
        <f t="shared" si="4"/>
        <v/>
      </c>
      <c r="B113" s="151"/>
      <c r="C113" s="111" t="str">
        <f t="shared" si="5"/>
        <v/>
      </c>
      <c r="D113" s="163"/>
      <c r="E113" s="111" t="str">
        <f t="shared" si="6"/>
        <v/>
      </c>
    </row>
    <row r="114" spans="1:5" x14ac:dyDescent="0.25">
      <c r="A114" t="str">
        <f t="shared" si="4"/>
        <v/>
      </c>
      <c r="B114" s="151"/>
      <c r="C114" s="111" t="str">
        <f t="shared" si="5"/>
        <v/>
      </c>
      <c r="D114" s="163"/>
      <c r="E114" s="111" t="str">
        <f t="shared" si="6"/>
        <v/>
      </c>
    </row>
    <row r="115" spans="1:5" x14ac:dyDescent="0.25">
      <c r="A115" t="str">
        <f t="shared" si="4"/>
        <v/>
      </c>
      <c r="B115" s="151"/>
      <c r="C115" s="111" t="str">
        <f t="shared" si="5"/>
        <v/>
      </c>
      <c r="D115" s="163"/>
      <c r="E115" s="111" t="str">
        <f t="shared" si="6"/>
        <v/>
      </c>
    </row>
    <row r="116" spans="1:5" x14ac:dyDescent="0.25">
      <c r="A116" t="str">
        <f t="shared" si="4"/>
        <v/>
      </c>
      <c r="B116" s="151"/>
      <c r="C116" s="111" t="str">
        <f t="shared" si="5"/>
        <v/>
      </c>
      <c r="D116" s="163"/>
      <c r="E116" s="111" t="str">
        <f t="shared" si="6"/>
        <v/>
      </c>
    </row>
    <row r="117" spans="1:5" x14ac:dyDescent="0.25">
      <c r="A117" t="str">
        <f t="shared" si="4"/>
        <v/>
      </c>
      <c r="B117" s="151"/>
      <c r="C117" s="111" t="str">
        <f t="shared" si="5"/>
        <v/>
      </c>
      <c r="D117" s="163"/>
      <c r="E117" s="111" t="str">
        <f t="shared" si="6"/>
        <v/>
      </c>
    </row>
    <row r="118" spans="1:5" x14ac:dyDescent="0.25">
      <c r="A118" t="str">
        <f t="shared" si="4"/>
        <v/>
      </c>
      <c r="B118" s="151"/>
      <c r="C118" s="111" t="str">
        <f t="shared" si="5"/>
        <v/>
      </c>
      <c r="D118" s="163"/>
      <c r="E118" s="111" t="str">
        <f t="shared" si="6"/>
        <v/>
      </c>
    </row>
    <row r="119" spans="1:5" x14ac:dyDescent="0.25">
      <c r="A119" t="str">
        <f t="shared" si="4"/>
        <v/>
      </c>
      <c r="B119" s="151"/>
      <c r="C119" s="111" t="str">
        <f t="shared" si="5"/>
        <v/>
      </c>
      <c r="D119" s="163"/>
      <c r="E119" s="111" t="str">
        <f t="shared" si="6"/>
        <v/>
      </c>
    </row>
    <row r="120" spans="1:5" x14ac:dyDescent="0.25">
      <c r="A120" t="str">
        <f t="shared" si="4"/>
        <v/>
      </c>
      <c r="B120" s="151"/>
      <c r="C120" s="111" t="str">
        <f t="shared" si="5"/>
        <v/>
      </c>
      <c r="D120" s="163"/>
      <c r="E120" s="111" t="str">
        <f t="shared" si="6"/>
        <v/>
      </c>
    </row>
    <row r="121" spans="1:5" x14ac:dyDescent="0.25">
      <c r="A121" t="str">
        <f t="shared" si="4"/>
        <v/>
      </c>
      <c r="B121" s="151"/>
      <c r="C121" s="111" t="str">
        <f t="shared" si="5"/>
        <v/>
      </c>
      <c r="D121" s="163"/>
      <c r="E121" s="111" t="str">
        <f t="shared" si="6"/>
        <v/>
      </c>
    </row>
    <row r="122" spans="1:5" x14ac:dyDescent="0.25">
      <c r="A122" t="str">
        <f t="shared" si="4"/>
        <v/>
      </c>
      <c r="B122" s="151"/>
      <c r="C122" s="111" t="str">
        <f t="shared" si="5"/>
        <v/>
      </c>
      <c r="D122" s="163"/>
      <c r="E122" s="111" t="str">
        <f t="shared" si="6"/>
        <v/>
      </c>
    </row>
    <row r="123" spans="1:5" x14ac:dyDescent="0.25">
      <c r="A123" t="str">
        <f t="shared" si="4"/>
        <v/>
      </c>
      <c r="B123" s="151"/>
      <c r="C123" s="111" t="str">
        <f t="shared" si="5"/>
        <v/>
      </c>
      <c r="D123" s="163"/>
      <c r="E123" s="111" t="str">
        <f t="shared" si="6"/>
        <v/>
      </c>
    </row>
    <row r="124" spans="1:5" x14ac:dyDescent="0.25">
      <c r="A124" t="str">
        <f t="shared" si="4"/>
        <v/>
      </c>
      <c r="B124" s="151"/>
      <c r="C124" s="111" t="str">
        <f t="shared" si="5"/>
        <v/>
      </c>
      <c r="D124" s="163"/>
      <c r="E124" s="111" t="str">
        <f t="shared" si="6"/>
        <v/>
      </c>
    </row>
    <row r="125" spans="1:5" x14ac:dyDescent="0.25">
      <c r="A125" t="str">
        <f t="shared" si="4"/>
        <v/>
      </c>
      <c r="B125" s="151"/>
      <c r="C125" s="111" t="str">
        <f t="shared" si="5"/>
        <v/>
      </c>
      <c r="D125" s="163"/>
      <c r="E125" s="111" t="str">
        <f t="shared" si="6"/>
        <v/>
      </c>
    </row>
    <row r="126" spans="1:5" x14ac:dyDescent="0.25">
      <c r="A126" t="str">
        <f t="shared" si="4"/>
        <v/>
      </c>
      <c r="B126" s="151"/>
      <c r="C126" s="111" t="str">
        <f t="shared" si="5"/>
        <v/>
      </c>
      <c r="D126" s="163"/>
      <c r="E126" s="111" t="str">
        <f t="shared" si="6"/>
        <v/>
      </c>
    </row>
    <row r="127" spans="1:5" x14ac:dyDescent="0.25">
      <c r="A127" t="str">
        <f t="shared" si="4"/>
        <v/>
      </c>
      <c r="B127" s="151"/>
      <c r="C127" s="111" t="str">
        <f t="shared" si="5"/>
        <v/>
      </c>
      <c r="D127" s="163"/>
      <c r="E127" s="111" t="str">
        <f t="shared" si="6"/>
        <v/>
      </c>
    </row>
    <row r="128" spans="1:5" x14ac:dyDescent="0.25">
      <c r="A128" t="str">
        <f t="shared" si="4"/>
        <v/>
      </c>
      <c r="B128" s="151"/>
      <c r="C128" s="111" t="str">
        <f t="shared" si="5"/>
        <v/>
      </c>
      <c r="D128" s="163"/>
      <c r="E128" s="111" t="str">
        <f t="shared" si="6"/>
        <v/>
      </c>
    </row>
    <row r="129" spans="1:5" x14ac:dyDescent="0.25">
      <c r="A129" t="str">
        <f t="shared" si="4"/>
        <v/>
      </c>
      <c r="B129" s="151"/>
      <c r="C129" s="111" t="str">
        <f t="shared" si="5"/>
        <v/>
      </c>
      <c r="D129" s="163"/>
      <c r="E129" s="111" t="str">
        <f t="shared" si="6"/>
        <v/>
      </c>
    </row>
    <row r="130" spans="1:5" x14ac:dyDescent="0.25">
      <c r="A130" t="str">
        <f t="shared" si="4"/>
        <v/>
      </c>
      <c r="B130" s="151"/>
      <c r="C130" s="111" t="str">
        <f t="shared" si="5"/>
        <v/>
      </c>
      <c r="D130" s="163"/>
      <c r="E130" s="111" t="str">
        <f t="shared" si="6"/>
        <v/>
      </c>
    </row>
    <row r="131" spans="1:5" x14ac:dyDescent="0.25">
      <c r="A131" t="str">
        <f t="shared" si="4"/>
        <v/>
      </c>
      <c r="B131" s="151"/>
      <c r="C131" s="111" t="str">
        <f t="shared" si="5"/>
        <v/>
      </c>
      <c r="D131" s="163"/>
      <c r="E131" s="111" t="str">
        <f t="shared" si="6"/>
        <v/>
      </c>
    </row>
    <row r="132" spans="1:5" x14ac:dyDescent="0.25">
      <c r="A132" t="str">
        <f t="shared" si="4"/>
        <v/>
      </c>
      <c r="B132" s="151"/>
      <c r="C132" s="111" t="str">
        <f t="shared" si="5"/>
        <v/>
      </c>
      <c r="D132" s="163"/>
      <c r="E132" s="111" t="str">
        <f t="shared" si="6"/>
        <v/>
      </c>
    </row>
    <row r="133" spans="1:5" x14ac:dyDescent="0.25">
      <c r="A133" t="str">
        <f t="shared" si="4"/>
        <v/>
      </c>
      <c r="B133" s="151"/>
      <c r="C133" s="111" t="str">
        <f t="shared" si="5"/>
        <v/>
      </c>
      <c r="D133" s="163"/>
      <c r="E133" s="111" t="str">
        <f t="shared" si="6"/>
        <v/>
      </c>
    </row>
    <row r="134" spans="1:5" x14ac:dyDescent="0.25">
      <c r="A134" t="str">
        <f t="shared" si="4"/>
        <v/>
      </c>
      <c r="B134" s="151"/>
      <c r="C134" s="111" t="str">
        <f t="shared" si="5"/>
        <v/>
      </c>
      <c r="D134" s="163"/>
      <c r="E134" s="111" t="str">
        <f t="shared" si="6"/>
        <v/>
      </c>
    </row>
    <row r="135" spans="1:5" x14ac:dyDescent="0.25">
      <c r="A135" t="str">
        <f t="shared" si="4"/>
        <v/>
      </c>
      <c r="B135" s="151"/>
      <c r="C135" s="111" t="str">
        <f t="shared" si="5"/>
        <v/>
      </c>
      <c r="D135" s="163"/>
      <c r="E135" s="111" t="str">
        <f t="shared" si="6"/>
        <v/>
      </c>
    </row>
    <row r="136" spans="1:5" x14ac:dyDescent="0.25">
      <c r="A136" t="str">
        <f t="shared" ref="A136:A199" si="7">IF(B136="site","Project",IF(B136="","",_xlfn.CONCAT(C136,INDEX(A:E,MATCH(C136,E:E,0),1))))</f>
        <v/>
      </c>
      <c r="B136" s="151"/>
      <c r="C136" s="111" t="str">
        <f t="shared" ref="C136:C199" si="8">IF(OR(B136="building envelope",B136="space type"),"Enter Building Name",IF(B136="building","Enter Site Name",""))</f>
        <v/>
      </c>
      <c r="D136" s="163"/>
      <c r="E136" s="111" t="str">
        <f t="shared" ref="E136:E199" si="9">IF(B136="building envelope","Enter Building Envelope Asset",IF(B136="building","Enter Building Name",IF(B136="space type","Enter Space Type Name",IF(B136="site","Enter Site Name",""))))</f>
        <v/>
      </c>
    </row>
    <row r="137" spans="1:5" x14ac:dyDescent="0.25">
      <c r="A137" t="str">
        <f t="shared" si="7"/>
        <v/>
      </c>
      <c r="B137" s="151"/>
      <c r="C137" s="111" t="str">
        <f t="shared" si="8"/>
        <v/>
      </c>
      <c r="D137" s="163"/>
      <c r="E137" s="111" t="str">
        <f t="shared" si="9"/>
        <v/>
      </c>
    </row>
    <row r="138" spans="1:5" x14ac:dyDescent="0.25">
      <c r="A138" t="str">
        <f t="shared" si="7"/>
        <v/>
      </c>
      <c r="B138" s="151"/>
      <c r="C138" s="111" t="str">
        <f t="shared" si="8"/>
        <v/>
      </c>
      <c r="D138" s="163"/>
      <c r="E138" s="111" t="str">
        <f t="shared" si="9"/>
        <v/>
      </c>
    </row>
    <row r="139" spans="1:5" x14ac:dyDescent="0.25">
      <c r="A139" t="str">
        <f t="shared" si="7"/>
        <v/>
      </c>
      <c r="B139" s="151"/>
      <c r="C139" s="111" t="str">
        <f t="shared" si="8"/>
        <v/>
      </c>
      <c r="D139" s="163"/>
      <c r="E139" s="111" t="str">
        <f t="shared" si="9"/>
        <v/>
      </c>
    </row>
    <row r="140" spans="1:5" x14ac:dyDescent="0.25">
      <c r="A140" t="str">
        <f t="shared" si="7"/>
        <v/>
      </c>
      <c r="B140" s="151"/>
      <c r="C140" s="111" t="str">
        <f t="shared" si="8"/>
        <v/>
      </c>
      <c r="D140" s="163"/>
      <c r="E140" s="111" t="str">
        <f t="shared" si="9"/>
        <v/>
      </c>
    </row>
    <row r="141" spans="1:5" x14ac:dyDescent="0.25">
      <c r="A141" t="str">
        <f t="shared" si="7"/>
        <v/>
      </c>
      <c r="B141" s="151"/>
      <c r="C141" s="111" t="str">
        <f t="shared" si="8"/>
        <v/>
      </c>
      <c r="D141" s="163"/>
      <c r="E141" s="111" t="str">
        <f t="shared" si="9"/>
        <v/>
      </c>
    </row>
    <row r="142" spans="1:5" x14ac:dyDescent="0.25">
      <c r="A142" t="str">
        <f t="shared" si="7"/>
        <v/>
      </c>
      <c r="B142" s="151"/>
      <c r="C142" s="111" t="str">
        <f t="shared" si="8"/>
        <v/>
      </c>
      <c r="D142" s="163"/>
      <c r="E142" s="111" t="str">
        <f t="shared" si="9"/>
        <v/>
      </c>
    </row>
    <row r="143" spans="1:5" x14ac:dyDescent="0.25">
      <c r="A143" t="str">
        <f t="shared" si="7"/>
        <v/>
      </c>
      <c r="B143" s="151"/>
      <c r="C143" s="111" t="str">
        <f t="shared" si="8"/>
        <v/>
      </c>
      <c r="D143" s="163"/>
      <c r="E143" s="111" t="str">
        <f t="shared" si="9"/>
        <v/>
      </c>
    </row>
    <row r="144" spans="1:5" x14ac:dyDescent="0.25">
      <c r="A144" t="str">
        <f t="shared" si="7"/>
        <v/>
      </c>
      <c r="B144" s="151"/>
      <c r="C144" s="111" t="str">
        <f t="shared" si="8"/>
        <v/>
      </c>
      <c r="D144" s="163"/>
      <c r="E144" s="111" t="str">
        <f t="shared" si="9"/>
        <v/>
      </c>
    </row>
    <row r="145" spans="1:5" x14ac:dyDescent="0.25">
      <c r="A145" t="str">
        <f t="shared" si="7"/>
        <v/>
      </c>
      <c r="B145" s="151"/>
      <c r="C145" s="111" t="str">
        <f t="shared" si="8"/>
        <v/>
      </c>
      <c r="D145" s="163"/>
      <c r="E145" s="111" t="str">
        <f t="shared" si="9"/>
        <v/>
      </c>
    </row>
    <row r="146" spans="1:5" x14ac:dyDescent="0.25">
      <c r="A146" t="str">
        <f t="shared" si="7"/>
        <v/>
      </c>
      <c r="B146" s="151"/>
      <c r="C146" s="111" t="str">
        <f t="shared" si="8"/>
        <v/>
      </c>
      <c r="D146" s="163"/>
      <c r="E146" s="111" t="str">
        <f t="shared" si="9"/>
        <v/>
      </c>
    </row>
    <row r="147" spans="1:5" x14ac:dyDescent="0.25">
      <c r="A147" t="str">
        <f t="shared" si="7"/>
        <v/>
      </c>
      <c r="B147" s="151"/>
      <c r="C147" s="111" t="str">
        <f t="shared" si="8"/>
        <v/>
      </c>
      <c r="D147" s="163"/>
      <c r="E147" s="111" t="str">
        <f t="shared" si="9"/>
        <v/>
      </c>
    </row>
    <row r="148" spans="1:5" x14ac:dyDescent="0.25">
      <c r="A148" t="str">
        <f t="shared" si="7"/>
        <v/>
      </c>
      <c r="B148" s="151"/>
      <c r="C148" s="111" t="str">
        <f t="shared" si="8"/>
        <v/>
      </c>
      <c r="D148" s="163"/>
      <c r="E148" s="111" t="str">
        <f t="shared" si="9"/>
        <v/>
      </c>
    </row>
    <row r="149" spans="1:5" x14ac:dyDescent="0.25">
      <c r="A149" t="str">
        <f t="shared" si="7"/>
        <v/>
      </c>
      <c r="B149" s="151"/>
      <c r="C149" s="111" t="str">
        <f t="shared" si="8"/>
        <v/>
      </c>
      <c r="D149" s="163"/>
      <c r="E149" s="111" t="str">
        <f t="shared" si="9"/>
        <v/>
      </c>
    </row>
    <row r="150" spans="1:5" x14ac:dyDescent="0.25">
      <c r="A150" t="str">
        <f t="shared" si="7"/>
        <v/>
      </c>
      <c r="B150" s="151"/>
      <c r="C150" s="111" t="str">
        <f t="shared" si="8"/>
        <v/>
      </c>
      <c r="D150" s="163"/>
      <c r="E150" s="111" t="str">
        <f t="shared" si="9"/>
        <v/>
      </c>
    </row>
    <row r="151" spans="1:5" x14ac:dyDescent="0.25">
      <c r="A151" t="str">
        <f t="shared" si="7"/>
        <v/>
      </c>
      <c r="B151" s="151"/>
      <c r="C151" s="111" t="str">
        <f t="shared" si="8"/>
        <v/>
      </c>
      <c r="D151" s="163"/>
      <c r="E151" s="111" t="str">
        <f t="shared" si="9"/>
        <v/>
      </c>
    </row>
    <row r="152" spans="1:5" x14ac:dyDescent="0.25">
      <c r="A152" t="str">
        <f t="shared" si="7"/>
        <v/>
      </c>
      <c r="B152" s="151"/>
      <c r="C152" s="111" t="str">
        <f t="shared" si="8"/>
        <v/>
      </c>
      <c r="D152" s="163"/>
      <c r="E152" s="111" t="str">
        <f t="shared" si="9"/>
        <v/>
      </c>
    </row>
    <row r="153" spans="1:5" x14ac:dyDescent="0.25">
      <c r="A153" t="str">
        <f t="shared" si="7"/>
        <v/>
      </c>
      <c r="B153" s="151"/>
      <c r="C153" s="111" t="str">
        <f t="shared" si="8"/>
        <v/>
      </c>
      <c r="D153" s="163"/>
      <c r="E153" s="111" t="str">
        <f t="shared" si="9"/>
        <v/>
      </c>
    </row>
    <row r="154" spans="1:5" x14ac:dyDescent="0.25">
      <c r="A154" t="str">
        <f t="shared" si="7"/>
        <v/>
      </c>
      <c r="B154" s="151"/>
      <c r="C154" s="111" t="str">
        <f t="shared" si="8"/>
        <v/>
      </c>
      <c r="D154" s="163"/>
      <c r="E154" s="111" t="str">
        <f t="shared" si="9"/>
        <v/>
      </c>
    </row>
    <row r="155" spans="1:5" x14ac:dyDescent="0.25">
      <c r="A155" t="str">
        <f t="shared" si="7"/>
        <v/>
      </c>
      <c r="B155" s="151"/>
      <c r="C155" s="111" t="str">
        <f t="shared" si="8"/>
        <v/>
      </c>
      <c r="D155" s="163"/>
      <c r="E155" s="111" t="str">
        <f t="shared" si="9"/>
        <v/>
      </c>
    </row>
    <row r="156" spans="1:5" x14ac:dyDescent="0.25">
      <c r="A156" t="str">
        <f t="shared" si="7"/>
        <v/>
      </c>
      <c r="B156" s="151"/>
      <c r="C156" s="111" t="str">
        <f t="shared" si="8"/>
        <v/>
      </c>
      <c r="D156" s="163"/>
      <c r="E156" s="111" t="str">
        <f t="shared" si="9"/>
        <v/>
      </c>
    </row>
    <row r="157" spans="1:5" x14ac:dyDescent="0.25">
      <c r="A157" t="str">
        <f t="shared" si="7"/>
        <v/>
      </c>
      <c r="B157" s="151"/>
      <c r="C157" s="111" t="str">
        <f t="shared" si="8"/>
        <v/>
      </c>
      <c r="D157" s="163"/>
      <c r="E157" s="111" t="str">
        <f t="shared" si="9"/>
        <v/>
      </c>
    </row>
    <row r="158" spans="1:5" x14ac:dyDescent="0.25">
      <c r="A158" t="str">
        <f t="shared" si="7"/>
        <v/>
      </c>
      <c r="B158" s="151"/>
      <c r="C158" s="111" t="str">
        <f t="shared" si="8"/>
        <v/>
      </c>
      <c r="D158" s="163"/>
      <c r="E158" s="111" t="str">
        <f t="shared" si="9"/>
        <v/>
      </c>
    </row>
    <row r="159" spans="1:5" x14ac:dyDescent="0.25">
      <c r="A159" t="str">
        <f t="shared" si="7"/>
        <v/>
      </c>
      <c r="B159" s="151"/>
      <c r="C159" s="111" t="str">
        <f t="shared" si="8"/>
        <v/>
      </c>
      <c r="D159" s="163"/>
      <c r="E159" s="111" t="str">
        <f t="shared" si="9"/>
        <v/>
      </c>
    </row>
    <row r="160" spans="1:5" x14ac:dyDescent="0.25">
      <c r="A160" t="str">
        <f t="shared" si="7"/>
        <v/>
      </c>
      <c r="B160" s="151"/>
      <c r="C160" s="111" t="str">
        <f t="shared" si="8"/>
        <v/>
      </c>
      <c r="D160" s="163"/>
      <c r="E160" s="111" t="str">
        <f t="shared" si="9"/>
        <v/>
      </c>
    </row>
    <row r="161" spans="1:5" x14ac:dyDescent="0.25">
      <c r="A161" t="str">
        <f t="shared" si="7"/>
        <v/>
      </c>
      <c r="B161" s="151"/>
      <c r="C161" s="111" t="str">
        <f t="shared" si="8"/>
        <v/>
      </c>
      <c r="D161" s="163"/>
      <c r="E161" s="111" t="str">
        <f t="shared" si="9"/>
        <v/>
      </c>
    </row>
    <row r="162" spans="1:5" x14ac:dyDescent="0.25">
      <c r="A162" t="str">
        <f t="shared" si="7"/>
        <v/>
      </c>
      <c r="B162" s="151"/>
      <c r="C162" s="111" t="str">
        <f t="shared" si="8"/>
        <v/>
      </c>
      <c r="D162" s="163"/>
      <c r="E162" s="111" t="str">
        <f t="shared" si="9"/>
        <v/>
      </c>
    </row>
    <row r="163" spans="1:5" x14ac:dyDescent="0.25">
      <c r="A163" t="str">
        <f t="shared" si="7"/>
        <v/>
      </c>
      <c r="B163" s="151"/>
      <c r="C163" s="111" t="str">
        <f t="shared" si="8"/>
        <v/>
      </c>
      <c r="D163" s="163"/>
      <c r="E163" s="111" t="str">
        <f t="shared" si="9"/>
        <v/>
      </c>
    </row>
    <row r="164" spans="1:5" x14ac:dyDescent="0.25">
      <c r="A164" t="str">
        <f t="shared" si="7"/>
        <v/>
      </c>
      <c r="B164" s="151"/>
      <c r="C164" s="111" t="str">
        <f t="shared" si="8"/>
        <v/>
      </c>
      <c r="D164" s="163"/>
      <c r="E164" s="111" t="str">
        <f t="shared" si="9"/>
        <v/>
      </c>
    </row>
    <row r="165" spans="1:5" x14ac:dyDescent="0.25">
      <c r="A165" t="str">
        <f t="shared" si="7"/>
        <v/>
      </c>
      <c r="B165" s="151"/>
      <c r="C165" s="111" t="str">
        <f t="shared" si="8"/>
        <v/>
      </c>
      <c r="D165" s="163"/>
      <c r="E165" s="111" t="str">
        <f t="shared" si="9"/>
        <v/>
      </c>
    </row>
    <row r="166" spans="1:5" x14ac:dyDescent="0.25">
      <c r="A166" t="str">
        <f t="shared" si="7"/>
        <v/>
      </c>
      <c r="B166" s="151"/>
      <c r="C166" s="111" t="str">
        <f t="shared" si="8"/>
        <v/>
      </c>
      <c r="D166" s="163"/>
      <c r="E166" s="111" t="str">
        <f t="shared" si="9"/>
        <v/>
      </c>
    </row>
    <row r="167" spans="1:5" x14ac:dyDescent="0.25">
      <c r="A167" t="str">
        <f t="shared" si="7"/>
        <v/>
      </c>
      <c r="B167" s="151"/>
      <c r="C167" s="111" t="str">
        <f t="shared" si="8"/>
        <v/>
      </c>
      <c r="D167" s="163"/>
      <c r="E167" s="111" t="str">
        <f t="shared" si="9"/>
        <v/>
      </c>
    </row>
    <row r="168" spans="1:5" x14ac:dyDescent="0.25">
      <c r="A168" t="str">
        <f t="shared" si="7"/>
        <v/>
      </c>
      <c r="B168" s="151"/>
      <c r="C168" s="111" t="str">
        <f t="shared" si="8"/>
        <v/>
      </c>
      <c r="D168" s="163"/>
      <c r="E168" s="111" t="str">
        <f t="shared" si="9"/>
        <v/>
      </c>
    </row>
    <row r="169" spans="1:5" x14ac:dyDescent="0.25">
      <c r="A169" t="str">
        <f t="shared" si="7"/>
        <v/>
      </c>
      <c r="B169" s="151"/>
      <c r="C169" s="111" t="str">
        <f t="shared" si="8"/>
        <v/>
      </c>
      <c r="D169" s="163"/>
      <c r="E169" s="111" t="str">
        <f t="shared" si="9"/>
        <v/>
      </c>
    </row>
    <row r="170" spans="1:5" x14ac:dyDescent="0.25">
      <c r="A170" t="str">
        <f t="shared" si="7"/>
        <v/>
      </c>
      <c r="B170" s="151"/>
      <c r="C170" s="111" t="str">
        <f t="shared" si="8"/>
        <v/>
      </c>
      <c r="D170" s="163"/>
      <c r="E170" s="111" t="str">
        <f t="shared" si="9"/>
        <v/>
      </c>
    </row>
    <row r="171" spans="1:5" x14ac:dyDescent="0.25">
      <c r="A171" t="str">
        <f t="shared" si="7"/>
        <v/>
      </c>
      <c r="B171" s="151"/>
      <c r="C171" s="111" t="str">
        <f t="shared" si="8"/>
        <v/>
      </c>
      <c r="D171" s="163"/>
      <c r="E171" s="111" t="str">
        <f t="shared" si="9"/>
        <v/>
      </c>
    </row>
    <row r="172" spans="1:5" x14ac:dyDescent="0.25">
      <c r="A172" t="str">
        <f t="shared" si="7"/>
        <v/>
      </c>
      <c r="B172" s="151"/>
      <c r="C172" s="111" t="str">
        <f t="shared" si="8"/>
        <v/>
      </c>
      <c r="D172" s="163"/>
      <c r="E172" s="111" t="str">
        <f t="shared" si="9"/>
        <v/>
      </c>
    </row>
    <row r="173" spans="1:5" x14ac:dyDescent="0.25">
      <c r="A173" t="str">
        <f t="shared" si="7"/>
        <v/>
      </c>
      <c r="B173" s="151"/>
      <c r="C173" s="111" t="str">
        <f t="shared" si="8"/>
        <v/>
      </c>
      <c r="D173" s="163"/>
      <c r="E173" s="111" t="str">
        <f t="shared" si="9"/>
        <v/>
      </c>
    </row>
    <row r="174" spans="1:5" x14ac:dyDescent="0.25">
      <c r="A174" t="str">
        <f t="shared" si="7"/>
        <v/>
      </c>
      <c r="B174" s="151"/>
      <c r="C174" s="111" t="str">
        <f t="shared" si="8"/>
        <v/>
      </c>
      <c r="D174" s="163"/>
      <c r="E174" s="111" t="str">
        <f t="shared" si="9"/>
        <v/>
      </c>
    </row>
    <row r="175" spans="1:5" x14ac:dyDescent="0.25">
      <c r="A175" t="str">
        <f t="shared" si="7"/>
        <v/>
      </c>
      <c r="B175" s="151"/>
      <c r="C175" s="111" t="str">
        <f t="shared" si="8"/>
        <v/>
      </c>
      <c r="D175" s="163"/>
      <c r="E175" s="111" t="str">
        <f t="shared" si="9"/>
        <v/>
      </c>
    </row>
    <row r="176" spans="1:5" x14ac:dyDescent="0.25">
      <c r="A176" t="str">
        <f t="shared" si="7"/>
        <v/>
      </c>
      <c r="B176" s="151"/>
      <c r="C176" s="111" t="str">
        <f t="shared" si="8"/>
        <v/>
      </c>
      <c r="D176" s="163"/>
      <c r="E176" s="111" t="str">
        <f t="shared" si="9"/>
        <v/>
      </c>
    </row>
    <row r="177" spans="1:5" x14ac:dyDescent="0.25">
      <c r="A177" t="str">
        <f t="shared" si="7"/>
        <v/>
      </c>
      <c r="B177" s="151"/>
      <c r="C177" s="111" t="str">
        <f t="shared" si="8"/>
        <v/>
      </c>
      <c r="D177" s="163"/>
      <c r="E177" s="111" t="str">
        <f t="shared" si="9"/>
        <v/>
      </c>
    </row>
    <row r="178" spans="1:5" x14ac:dyDescent="0.25">
      <c r="A178" t="str">
        <f t="shared" si="7"/>
        <v/>
      </c>
      <c r="B178" s="151"/>
      <c r="C178" s="111" t="str">
        <f t="shared" si="8"/>
        <v/>
      </c>
      <c r="D178" s="163"/>
      <c r="E178" s="111" t="str">
        <f t="shared" si="9"/>
        <v/>
      </c>
    </row>
    <row r="179" spans="1:5" x14ac:dyDescent="0.25">
      <c r="A179" t="str">
        <f t="shared" si="7"/>
        <v/>
      </c>
      <c r="B179" s="151"/>
      <c r="C179" s="111" t="str">
        <f t="shared" si="8"/>
        <v/>
      </c>
      <c r="D179" s="163"/>
      <c r="E179" s="111" t="str">
        <f t="shared" si="9"/>
        <v/>
      </c>
    </row>
    <row r="180" spans="1:5" x14ac:dyDescent="0.25">
      <c r="A180" t="str">
        <f t="shared" si="7"/>
        <v/>
      </c>
      <c r="B180" s="151"/>
      <c r="C180" s="111" t="str">
        <f t="shared" si="8"/>
        <v/>
      </c>
      <c r="D180" s="163"/>
      <c r="E180" s="111" t="str">
        <f t="shared" si="9"/>
        <v/>
      </c>
    </row>
    <row r="181" spans="1:5" x14ac:dyDescent="0.25">
      <c r="A181" t="str">
        <f t="shared" si="7"/>
        <v/>
      </c>
      <c r="B181" s="151"/>
      <c r="C181" s="111" t="str">
        <f t="shared" si="8"/>
        <v/>
      </c>
      <c r="D181" s="163"/>
      <c r="E181" s="111" t="str">
        <f t="shared" si="9"/>
        <v/>
      </c>
    </row>
    <row r="182" spans="1:5" x14ac:dyDescent="0.25">
      <c r="A182" t="str">
        <f t="shared" si="7"/>
        <v/>
      </c>
      <c r="B182" s="151"/>
      <c r="C182" s="111" t="str">
        <f t="shared" si="8"/>
        <v/>
      </c>
      <c r="D182" s="163"/>
      <c r="E182" s="111" t="str">
        <f t="shared" si="9"/>
        <v/>
      </c>
    </row>
    <row r="183" spans="1:5" x14ac:dyDescent="0.25">
      <c r="A183" t="str">
        <f t="shared" si="7"/>
        <v/>
      </c>
      <c r="B183" s="151"/>
      <c r="C183" s="111" t="str">
        <f t="shared" si="8"/>
        <v/>
      </c>
      <c r="D183" s="163"/>
      <c r="E183" s="111" t="str">
        <f t="shared" si="9"/>
        <v/>
      </c>
    </row>
    <row r="184" spans="1:5" x14ac:dyDescent="0.25">
      <c r="A184" t="str">
        <f t="shared" si="7"/>
        <v/>
      </c>
      <c r="B184" s="151"/>
      <c r="C184" s="111" t="str">
        <f t="shared" si="8"/>
        <v/>
      </c>
      <c r="D184" s="163"/>
      <c r="E184" s="111" t="str">
        <f t="shared" si="9"/>
        <v/>
      </c>
    </row>
    <row r="185" spans="1:5" x14ac:dyDescent="0.25">
      <c r="A185" t="str">
        <f t="shared" si="7"/>
        <v/>
      </c>
      <c r="B185" s="151"/>
      <c r="C185" s="111" t="str">
        <f t="shared" si="8"/>
        <v/>
      </c>
      <c r="D185" s="163"/>
      <c r="E185" s="111" t="str">
        <f t="shared" si="9"/>
        <v/>
      </c>
    </row>
    <row r="186" spans="1:5" x14ac:dyDescent="0.25">
      <c r="A186" t="str">
        <f t="shared" si="7"/>
        <v/>
      </c>
      <c r="B186" s="151"/>
      <c r="C186" s="111" t="str">
        <f t="shared" si="8"/>
        <v/>
      </c>
      <c r="D186" s="163"/>
      <c r="E186" s="111" t="str">
        <f t="shared" si="9"/>
        <v/>
      </c>
    </row>
    <row r="187" spans="1:5" x14ac:dyDescent="0.25">
      <c r="A187" t="str">
        <f t="shared" si="7"/>
        <v/>
      </c>
      <c r="B187" s="151"/>
      <c r="C187" s="111" t="str">
        <f t="shared" si="8"/>
        <v/>
      </c>
      <c r="D187" s="163"/>
      <c r="E187" s="111" t="str">
        <f t="shared" si="9"/>
        <v/>
      </c>
    </row>
    <row r="188" spans="1:5" x14ac:dyDescent="0.25">
      <c r="A188" t="str">
        <f t="shared" si="7"/>
        <v/>
      </c>
      <c r="B188" s="151"/>
      <c r="C188" s="111" t="str">
        <f t="shared" si="8"/>
        <v/>
      </c>
      <c r="D188" s="163"/>
      <c r="E188" s="111" t="str">
        <f t="shared" si="9"/>
        <v/>
      </c>
    </row>
    <row r="189" spans="1:5" x14ac:dyDescent="0.25">
      <c r="A189" t="str">
        <f t="shared" si="7"/>
        <v/>
      </c>
      <c r="B189" s="151"/>
      <c r="C189" s="111" t="str">
        <f t="shared" si="8"/>
        <v/>
      </c>
      <c r="D189" s="163"/>
      <c r="E189" s="111" t="str">
        <f t="shared" si="9"/>
        <v/>
      </c>
    </row>
    <row r="190" spans="1:5" x14ac:dyDescent="0.25">
      <c r="A190" t="str">
        <f t="shared" si="7"/>
        <v/>
      </c>
      <c r="B190" s="151"/>
      <c r="C190" s="111" t="str">
        <f t="shared" si="8"/>
        <v/>
      </c>
      <c r="D190" s="163"/>
      <c r="E190" s="111" t="str">
        <f t="shared" si="9"/>
        <v/>
      </c>
    </row>
    <row r="191" spans="1:5" x14ac:dyDescent="0.25">
      <c r="A191" t="str">
        <f t="shared" si="7"/>
        <v/>
      </c>
      <c r="B191" s="151"/>
      <c r="C191" s="111" t="str">
        <f t="shared" si="8"/>
        <v/>
      </c>
      <c r="D191" s="163"/>
      <c r="E191" s="111" t="str">
        <f t="shared" si="9"/>
        <v/>
      </c>
    </row>
    <row r="192" spans="1:5" x14ac:dyDescent="0.25">
      <c r="A192" t="str">
        <f t="shared" si="7"/>
        <v/>
      </c>
      <c r="B192" s="151"/>
      <c r="C192" s="111" t="str">
        <f t="shared" si="8"/>
        <v/>
      </c>
      <c r="D192" s="163"/>
      <c r="E192" s="111" t="str">
        <f t="shared" si="9"/>
        <v/>
      </c>
    </row>
    <row r="193" spans="1:5" x14ac:dyDescent="0.25">
      <c r="A193" t="str">
        <f t="shared" si="7"/>
        <v/>
      </c>
      <c r="B193" s="151"/>
      <c r="C193" s="111" t="str">
        <f t="shared" si="8"/>
        <v/>
      </c>
      <c r="D193" s="163"/>
      <c r="E193" s="111" t="str">
        <f t="shared" si="9"/>
        <v/>
      </c>
    </row>
    <row r="194" spans="1:5" x14ac:dyDescent="0.25">
      <c r="A194" t="str">
        <f t="shared" si="7"/>
        <v/>
      </c>
      <c r="B194" s="151"/>
      <c r="C194" s="111" t="str">
        <f t="shared" si="8"/>
        <v/>
      </c>
      <c r="D194" s="163"/>
      <c r="E194" s="111" t="str">
        <f t="shared" si="9"/>
        <v/>
      </c>
    </row>
    <row r="195" spans="1:5" x14ac:dyDescent="0.25">
      <c r="A195" t="str">
        <f t="shared" si="7"/>
        <v/>
      </c>
      <c r="B195" s="151"/>
      <c r="C195" s="111" t="str">
        <f t="shared" si="8"/>
        <v/>
      </c>
      <c r="D195" s="163"/>
      <c r="E195" s="111" t="str">
        <f t="shared" si="9"/>
        <v/>
      </c>
    </row>
    <row r="196" spans="1:5" x14ac:dyDescent="0.25">
      <c r="A196" t="str">
        <f t="shared" si="7"/>
        <v/>
      </c>
      <c r="B196" s="151"/>
      <c r="C196" s="111" t="str">
        <f t="shared" si="8"/>
        <v/>
      </c>
      <c r="D196" s="163"/>
      <c r="E196" s="111" t="str">
        <f t="shared" si="9"/>
        <v/>
      </c>
    </row>
    <row r="197" spans="1:5" x14ac:dyDescent="0.25">
      <c r="A197" t="str">
        <f t="shared" si="7"/>
        <v/>
      </c>
      <c r="B197" s="151"/>
      <c r="C197" s="111" t="str">
        <f t="shared" si="8"/>
        <v/>
      </c>
      <c r="D197" s="163"/>
      <c r="E197" s="111" t="str">
        <f t="shared" si="9"/>
        <v/>
      </c>
    </row>
    <row r="198" spans="1:5" x14ac:dyDescent="0.25">
      <c r="A198" t="str">
        <f t="shared" si="7"/>
        <v/>
      </c>
      <c r="B198" s="151"/>
      <c r="C198" s="111" t="str">
        <f t="shared" si="8"/>
        <v/>
      </c>
      <c r="D198" s="163"/>
      <c r="E198" s="111" t="str">
        <f t="shared" si="9"/>
        <v/>
      </c>
    </row>
    <row r="199" spans="1:5" x14ac:dyDescent="0.25">
      <c r="A199" t="str">
        <f t="shared" si="7"/>
        <v/>
      </c>
      <c r="B199" s="151"/>
      <c r="C199" s="111" t="str">
        <f t="shared" si="8"/>
        <v/>
      </c>
      <c r="D199" s="163"/>
      <c r="E199" s="111" t="str">
        <f t="shared" si="9"/>
        <v/>
      </c>
    </row>
    <row r="200" spans="1:5" x14ac:dyDescent="0.25">
      <c r="A200" t="str">
        <f t="shared" ref="A200:A263" si="10">IF(B200="site","Project",IF(B200="","",_xlfn.CONCAT(C200,INDEX(A:E,MATCH(C200,E:E,0),1))))</f>
        <v/>
      </c>
      <c r="B200" s="151"/>
      <c r="C200" s="111" t="str">
        <f t="shared" ref="C200:C263" si="11">IF(OR(B200="building envelope",B200="space type"),"Enter Building Name",IF(B200="building","Enter Site Name",""))</f>
        <v/>
      </c>
      <c r="D200" s="163"/>
      <c r="E200" s="111" t="str">
        <f t="shared" ref="E200:E263" si="12">IF(B200="building envelope","Enter Building Envelope Asset",IF(B200="building","Enter Building Name",IF(B200="space type","Enter Space Type Name",IF(B200="site","Enter Site Name",""))))</f>
        <v/>
      </c>
    </row>
    <row r="201" spans="1:5" x14ac:dyDescent="0.25">
      <c r="A201" t="str">
        <f t="shared" si="10"/>
        <v/>
      </c>
      <c r="B201" s="151"/>
      <c r="C201" s="111" t="str">
        <f t="shared" si="11"/>
        <v/>
      </c>
      <c r="D201" s="163"/>
      <c r="E201" s="111" t="str">
        <f t="shared" si="12"/>
        <v/>
      </c>
    </row>
    <row r="202" spans="1:5" x14ac:dyDescent="0.25">
      <c r="A202" t="str">
        <f t="shared" si="10"/>
        <v/>
      </c>
      <c r="B202" s="151"/>
      <c r="C202" s="111" t="str">
        <f t="shared" si="11"/>
        <v/>
      </c>
      <c r="D202" s="163"/>
      <c r="E202" s="111" t="str">
        <f t="shared" si="12"/>
        <v/>
      </c>
    </row>
    <row r="203" spans="1:5" x14ac:dyDescent="0.25">
      <c r="A203" t="str">
        <f t="shared" si="10"/>
        <v/>
      </c>
      <c r="B203" s="151"/>
      <c r="C203" s="111" t="str">
        <f t="shared" si="11"/>
        <v/>
      </c>
      <c r="D203" s="163"/>
      <c r="E203" s="111" t="str">
        <f t="shared" si="12"/>
        <v/>
      </c>
    </row>
    <row r="204" spans="1:5" x14ac:dyDescent="0.25">
      <c r="A204" t="str">
        <f t="shared" si="10"/>
        <v/>
      </c>
      <c r="B204" s="151"/>
      <c r="C204" s="111" t="str">
        <f t="shared" si="11"/>
        <v/>
      </c>
      <c r="D204" s="163"/>
      <c r="E204" s="111" t="str">
        <f t="shared" si="12"/>
        <v/>
      </c>
    </row>
    <row r="205" spans="1:5" x14ac:dyDescent="0.25">
      <c r="A205" t="str">
        <f t="shared" si="10"/>
        <v/>
      </c>
      <c r="B205" s="151"/>
      <c r="C205" s="111" t="str">
        <f t="shared" si="11"/>
        <v/>
      </c>
      <c r="D205" s="163"/>
      <c r="E205" s="111" t="str">
        <f t="shared" si="12"/>
        <v/>
      </c>
    </row>
    <row r="206" spans="1:5" x14ac:dyDescent="0.25">
      <c r="A206" t="str">
        <f t="shared" si="10"/>
        <v/>
      </c>
      <c r="B206" s="151"/>
      <c r="C206" s="111" t="str">
        <f t="shared" si="11"/>
        <v/>
      </c>
      <c r="D206" s="163"/>
      <c r="E206" s="111" t="str">
        <f t="shared" si="12"/>
        <v/>
      </c>
    </row>
    <row r="207" spans="1:5" x14ac:dyDescent="0.25">
      <c r="A207" t="str">
        <f t="shared" si="10"/>
        <v/>
      </c>
      <c r="B207" s="151"/>
      <c r="C207" s="111" t="str">
        <f t="shared" si="11"/>
        <v/>
      </c>
      <c r="D207" s="163"/>
      <c r="E207" s="111" t="str">
        <f t="shared" si="12"/>
        <v/>
      </c>
    </row>
    <row r="208" spans="1:5" x14ac:dyDescent="0.25">
      <c r="A208" t="str">
        <f t="shared" si="10"/>
        <v/>
      </c>
      <c r="B208" s="151"/>
      <c r="C208" s="111" t="str">
        <f t="shared" si="11"/>
        <v/>
      </c>
      <c r="D208" s="163"/>
      <c r="E208" s="111" t="str">
        <f t="shared" si="12"/>
        <v/>
      </c>
    </row>
    <row r="209" spans="1:5" x14ac:dyDescent="0.25">
      <c r="A209" t="str">
        <f t="shared" si="10"/>
        <v/>
      </c>
      <c r="B209" s="151"/>
      <c r="C209" s="111" t="str">
        <f t="shared" si="11"/>
        <v/>
      </c>
      <c r="D209" s="163"/>
      <c r="E209" s="111" t="str">
        <f t="shared" si="12"/>
        <v/>
      </c>
    </row>
    <row r="210" spans="1:5" x14ac:dyDescent="0.25">
      <c r="A210" t="str">
        <f t="shared" si="10"/>
        <v/>
      </c>
      <c r="B210" s="151"/>
      <c r="C210" s="111" t="str">
        <f t="shared" si="11"/>
        <v/>
      </c>
      <c r="D210" s="163"/>
      <c r="E210" s="111" t="str">
        <f t="shared" si="12"/>
        <v/>
      </c>
    </row>
    <row r="211" spans="1:5" x14ac:dyDescent="0.25">
      <c r="A211" t="str">
        <f t="shared" si="10"/>
        <v/>
      </c>
      <c r="B211" s="151"/>
      <c r="C211" s="111" t="str">
        <f t="shared" si="11"/>
        <v/>
      </c>
      <c r="D211" s="163"/>
      <c r="E211" s="111" t="str">
        <f t="shared" si="12"/>
        <v/>
      </c>
    </row>
    <row r="212" spans="1:5" x14ac:dyDescent="0.25">
      <c r="A212" t="str">
        <f t="shared" si="10"/>
        <v/>
      </c>
      <c r="B212" s="151"/>
      <c r="C212" s="111" t="str">
        <f t="shared" si="11"/>
        <v/>
      </c>
      <c r="D212" s="163"/>
      <c r="E212" s="111" t="str">
        <f t="shared" si="12"/>
        <v/>
      </c>
    </row>
    <row r="213" spans="1:5" x14ac:dyDescent="0.25">
      <c r="A213" t="str">
        <f t="shared" si="10"/>
        <v/>
      </c>
      <c r="B213" s="151"/>
      <c r="C213" s="111" t="str">
        <f t="shared" si="11"/>
        <v/>
      </c>
      <c r="D213" s="163"/>
      <c r="E213" s="111" t="str">
        <f t="shared" si="12"/>
        <v/>
      </c>
    </row>
    <row r="214" spans="1:5" x14ac:dyDescent="0.25">
      <c r="A214" t="str">
        <f t="shared" si="10"/>
        <v/>
      </c>
      <c r="B214" s="151"/>
      <c r="C214" s="111" t="str">
        <f t="shared" si="11"/>
        <v/>
      </c>
      <c r="D214" s="163"/>
      <c r="E214" s="111" t="str">
        <f t="shared" si="12"/>
        <v/>
      </c>
    </row>
    <row r="215" spans="1:5" x14ac:dyDescent="0.25">
      <c r="A215" t="str">
        <f t="shared" si="10"/>
        <v/>
      </c>
      <c r="B215" s="151"/>
      <c r="C215" s="111" t="str">
        <f t="shared" si="11"/>
        <v/>
      </c>
      <c r="D215" s="163"/>
      <c r="E215" s="111" t="str">
        <f t="shared" si="12"/>
        <v/>
      </c>
    </row>
    <row r="216" spans="1:5" x14ac:dyDescent="0.25">
      <c r="A216" t="str">
        <f t="shared" si="10"/>
        <v/>
      </c>
      <c r="B216" s="151"/>
      <c r="C216" s="111" t="str">
        <f t="shared" si="11"/>
        <v/>
      </c>
      <c r="D216" s="163"/>
      <c r="E216" s="111" t="str">
        <f t="shared" si="12"/>
        <v/>
      </c>
    </row>
    <row r="217" spans="1:5" x14ac:dyDescent="0.25">
      <c r="A217" t="str">
        <f t="shared" si="10"/>
        <v/>
      </c>
      <c r="B217" s="151"/>
      <c r="C217" s="111" t="str">
        <f t="shared" si="11"/>
        <v/>
      </c>
      <c r="D217" s="163"/>
      <c r="E217" s="111" t="str">
        <f t="shared" si="12"/>
        <v/>
      </c>
    </row>
    <row r="218" spans="1:5" x14ac:dyDescent="0.25">
      <c r="A218" t="str">
        <f t="shared" si="10"/>
        <v/>
      </c>
      <c r="B218" s="151"/>
      <c r="C218" s="111" t="str">
        <f t="shared" si="11"/>
        <v/>
      </c>
      <c r="D218" s="163"/>
      <c r="E218" s="111" t="str">
        <f t="shared" si="12"/>
        <v/>
      </c>
    </row>
    <row r="219" spans="1:5" x14ac:dyDescent="0.25">
      <c r="A219" t="str">
        <f t="shared" si="10"/>
        <v/>
      </c>
      <c r="B219" s="151"/>
      <c r="C219" s="111" t="str">
        <f t="shared" si="11"/>
        <v/>
      </c>
      <c r="D219" s="163"/>
      <c r="E219" s="111" t="str">
        <f t="shared" si="12"/>
        <v/>
      </c>
    </row>
    <row r="220" spans="1:5" x14ac:dyDescent="0.25">
      <c r="A220" t="str">
        <f t="shared" si="10"/>
        <v/>
      </c>
      <c r="B220" s="151"/>
      <c r="C220" s="111" t="str">
        <f t="shared" si="11"/>
        <v/>
      </c>
      <c r="D220" s="163"/>
      <c r="E220" s="111" t="str">
        <f t="shared" si="12"/>
        <v/>
      </c>
    </row>
    <row r="221" spans="1:5" x14ac:dyDescent="0.25">
      <c r="A221" t="str">
        <f t="shared" si="10"/>
        <v/>
      </c>
      <c r="B221" s="151"/>
      <c r="C221" s="111" t="str">
        <f t="shared" si="11"/>
        <v/>
      </c>
      <c r="D221" s="163"/>
      <c r="E221" s="111" t="str">
        <f t="shared" si="12"/>
        <v/>
      </c>
    </row>
    <row r="222" spans="1:5" x14ac:dyDescent="0.25">
      <c r="A222" t="str">
        <f t="shared" si="10"/>
        <v/>
      </c>
      <c r="B222" s="151"/>
      <c r="C222" s="111" t="str">
        <f t="shared" si="11"/>
        <v/>
      </c>
      <c r="D222" s="163"/>
      <c r="E222" s="111" t="str">
        <f t="shared" si="12"/>
        <v/>
      </c>
    </row>
    <row r="223" spans="1:5" x14ac:dyDescent="0.25">
      <c r="A223" t="str">
        <f t="shared" si="10"/>
        <v/>
      </c>
      <c r="B223" s="151"/>
      <c r="C223" s="111" t="str">
        <f t="shared" si="11"/>
        <v/>
      </c>
      <c r="D223" s="163"/>
      <c r="E223" s="111" t="str">
        <f t="shared" si="12"/>
        <v/>
      </c>
    </row>
    <row r="224" spans="1:5" x14ac:dyDescent="0.25">
      <c r="A224" t="str">
        <f t="shared" si="10"/>
        <v/>
      </c>
      <c r="B224" s="151"/>
      <c r="C224" s="111" t="str">
        <f t="shared" si="11"/>
        <v/>
      </c>
      <c r="D224" s="163"/>
      <c r="E224" s="111" t="str">
        <f t="shared" si="12"/>
        <v/>
      </c>
    </row>
    <row r="225" spans="1:5" x14ac:dyDescent="0.25">
      <c r="A225" t="str">
        <f t="shared" si="10"/>
        <v/>
      </c>
      <c r="B225" s="151"/>
      <c r="C225" s="111" t="str">
        <f t="shared" si="11"/>
        <v/>
      </c>
      <c r="D225" s="163"/>
      <c r="E225" s="111" t="str">
        <f t="shared" si="12"/>
        <v/>
      </c>
    </row>
    <row r="226" spans="1:5" x14ac:dyDescent="0.25">
      <c r="A226" t="str">
        <f t="shared" si="10"/>
        <v/>
      </c>
      <c r="B226" s="151"/>
      <c r="C226" s="111" t="str">
        <f t="shared" si="11"/>
        <v/>
      </c>
      <c r="D226" s="163"/>
      <c r="E226" s="111" t="str">
        <f t="shared" si="12"/>
        <v/>
      </c>
    </row>
    <row r="227" spans="1:5" x14ac:dyDescent="0.25">
      <c r="A227" t="str">
        <f t="shared" si="10"/>
        <v/>
      </c>
      <c r="B227" s="151"/>
      <c r="C227" s="111" t="str">
        <f t="shared" si="11"/>
        <v/>
      </c>
      <c r="D227" s="163"/>
      <c r="E227" s="111" t="str">
        <f t="shared" si="12"/>
        <v/>
      </c>
    </row>
    <row r="228" spans="1:5" x14ac:dyDescent="0.25">
      <c r="A228" t="str">
        <f t="shared" si="10"/>
        <v/>
      </c>
      <c r="B228" s="151"/>
      <c r="C228" s="111" t="str">
        <f t="shared" si="11"/>
        <v/>
      </c>
      <c r="D228" s="163"/>
      <c r="E228" s="111" t="str">
        <f t="shared" si="12"/>
        <v/>
      </c>
    </row>
    <row r="229" spans="1:5" x14ac:dyDescent="0.25">
      <c r="A229" t="str">
        <f t="shared" si="10"/>
        <v/>
      </c>
      <c r="B229" s="151"/>
      <c r="C229" s="111" t="str">
        <f t="shared" si="11"/>
        <v/>
      </c>
      <c r="D229" s="163"/>
      <c r="E229" s="111" t="str">
        <f t="shared" si="12"/>
        <v/>
      </c>
    </row>
    <row r="230" spans="1:5" x14ac:dyDescent="0.25">
      <c r="A230" t="str">
        <f t="shared" si="10"/>
        <v/>
      </c>
      <c r="B230" s="151"/>
      <c r="C230" s="111" t="str">
        <f t="shared" si="11"/>
        <v/>
      </c>
      <c r="D230" s="163"/>
      <c r="E230" s="111" t="str">
        <f t="shared" si="12"/>
        <v/>
      </c>
    </row>
    <row r="231" spans="1:5" x14ac:dyDescent="0.25">
      <c r="A231" t="str">
        <f t="shared" si="10"/>
        <v/>
      </c>
      <c r="B231" s="151"/>
      <c r="C231" s="111" t="str">
        <f t="shared" si="11"/>
        <v/>
      </c>
      <c r="D231" s="163"/>
      <c r="E231" s="111" t="str">
        <f t="shared" si="12"/>
        <v/>
      </c>
    </row>
    <row r="232" spans="1:5" x14ac:dyDescent="0.25">
      <c r="A232" t="str">
        <f t="shared" si="10"/>
        <v/>
      </c>
      <c r="B232" s="151"/>
      <c r="C232" s="111" t="str">
        <f t="shared" si="11"/>
        <v/>
      </c>
      <c r="D232" s="163"/>
      <c r="E232" s="111" t="str">
        <f t="shared" si="12"/>
        <v/>
      </c>
    </row>
    <row r="233" spans="1:5" x14ac:dyDescent="0.25">
      <c r="A233" t="str">
        <f t="shared" si="10"/>
        <v/>
      </c>
      <c r="B233" s="151"/>
      <c r="C233" s="111" t="str">
        <f t="shared" si="11"/>
        <v/>
      </c>
      <c r="D233" s="163"/>
      <c r="E233" s="111" t="str">
        <f t="shared" si="12"/>
        <v/>
      </c>
    </row>
    <row r="234" spans="1:5" x14ac:dyDescent="0.25">
      <c r="A234" t="str">
        <f t="shared" si="10"/>
        <v/>
      </c>
      <c r="B234" s="151"/>
      <c r="C234" s="111" t="str">
        <f t="shared" si="11"/>
        <v/>
      </c>
      <c r="D234" s="163"/>
      <c r="E234" s="111" t="str">
        <f t="shared" si="12"/>
        <v/>
      </c>
    </row>
    <row r="235" spans="1:5" x14ac:dyDescent="0.25">
      <c r="A235" t="str">
        <f t="shared" si="10"/>
        <v/>
      </c>
      <c r="B235" s="151"/>
      <c r="C235" s="111" t="str">
        <f t="shared" si="11"/>
        <v/>
      </c>
      <c r="D235" s="163"/>
      <c r="E235" s="111" t="str">
        <f t="shared" si="12"/>
        <v/>
      </c>
    </row>
    <row r="236" spans="1:5" x14ac:dyDescent="0.25">
      <c r="A236" t="str">
        <f t="shared" si="10"/>
        <v/>
      </c>
      <c r="B236" s="151"/>
      <c r="C236" s="111" t="str">
        <f t="shared" si="11"/>
        <v/>
      </c>
      <c r="D236" s="163"/>
      <c r="E236" s="111" t="str">
        <f t="shared" si="12"/>
        <v/>
      </c>
    </row>
    <row r="237" spans="1:5" x14ac:dyDescent="0.25">
      <c r="A237" t="str">
        <f t="shared" si="10"/>
        <v/>
      </c>
      <c r="B237" s="151"/>
      <c r="C237" s="111" t="str">
        <f t="shared" si="11"/>
        <v/>
      </c>
      <c r="D237" s="163"/>
      <c r="E237" s="111" t="str">
        <f t="shared" si="12"/>
        <v/>
      </c>
    </row>
    <row r="238" spans="1:5" x14ac:dyDescent="0.25">
      <c r="A238" t="str">
        <f t="shared" si="10"/>
        <v/>
      </c>
      <c r="B238" s="151"/>
      <c r="C238" s="111" t="str">
        <f t="shared" si="11"/>
        <v/>
      </c>
      <c r="D238" s="163"/>
      <c r="E238" s="111" t="str">
        <f t="shared" si="12"/>
        <v/>
      </c>
    </row>
    <row r="239" spans="1:5" x14ac:dyDescent="0.25">
      <c r="A239" t="str">
        <f t="shared" si="10"/>
        <v/>
      </c>
      <c r="B239" s="151"/>
      <c r="C239" s="111" t="str">
        <f t="shared" si="11"/>
        <v/>
      </c>
      <c r="D239" s="163"/>
      <c r="E239" s="111" t="str">
        <f t="shared" si="12"/>
        <v/>
      </c>
    </row>
    <row r="240" spans="1:5" x14ac:dyDescent="0.25">
      <c r="A240" t="str">
        <f t="shared" si="10"/>
        <v/>
      </c>
      <c r="B240" s="151"/>
      <c r="C240" s="111" t="str">
        <f t="shared" si="11"/>
        <v/>
      </c>
      <c r="D240" s="163"/>
      <c r="E240" s="111" t="str">
        <f t="shared" si="12"/>
        <v/>
      </c>
    </row>
    <row r="241" spans="1:5" x14ac:dyDescent="0.25">
      <c r="A241" t="str">
        <f t="shared" si="10"/>
        <v/>
      </c>
      <c r="B241" s="151"/>
      <c r="C241" s="111" t="str">
        <f t="shared" si="11"/>
        <v/>
      </c>
      <c r="D241" s="163"/>
      <c r="E241" s="111" t="str">
        <f t="shared" si="12"/>
        <v/>
      </c>
    </row>
    <row r="242" spans="1:5" x14ac:dyDescent="0.25">
      <c r="A242" t="str">
        <f t="shared" si="10"/>
        <v/>
      </c>
      <c r="B242" s="151"/>
      <c r="C242" s="111" t="str">
        <f t="shared" si="11"/>
        <v/>
      </c>
      <c r="D242" s="163"/>
      <c r="E242" s="111" t="str">
        <f t="shared" si="12"/>
        <v/>
      </c>
    </row>
    <row r="243" spans="1:5" x14ac:dyDescent="0.25">
      <c r="A243" t="str">
        <f t="shared" si="10"/>
        <v/>
      </c>
      <c r="B243" s="151"/>
      <c r="C243" s="111" t="str">
        <f t="shared" si="11"/>
        <v/>
      </c>
      <c r="D243" s="163"/>
      <c r="E243" s="111" t="str">
        <f t="shared" si="12"/>
        <v/>
      </c>
    </row>
    <row r="244" spans="1:5" x14ac:dyDescent="0.25">
      <c r="A244" t="str">
        <f t="shared" si="10"/>
        <v/>
      </c>
      <c r="B244" s="151"/>
      <c r="C244" s="111" t="str">
        <f t="shared" si="11"/>
        <v/>
      </c>
      <c r="D244" s="163"/>
      <c r="E244" s="111" t="str">
        <f t="shared" si="12"/>
        <v/>
      </c>
    </row>
    <row r="245" spans="1:5" x14ac:dyDescent="0.25">
      <c r="A245" t="str">
        <f t="shared" si="10"/>
        <v/>
      </c>
      <c r="B245" s="151"/>
      <c r="C245" s="111" t="str">
        <f t="shared" si="11"/>
        <v/>
      </c>
      <c r="D245" s="163"/>
      <c r="E245" s="111" t="str">
        <f t="shared" si="12"/>
        <v/>
      </c>
    </row>
    <row r="246" spans="1:5" x14ac:dyDescent="0.25">
      <c r="A246" t="str">
        <f t="shared" si="10"/>
        <v/>
      </c>
      <c r="B246" s="151"/>
      <c r="C246" s="111" t="str">
        <f t="shared" si="11"/>
        <v/>
      </c>
      <c r="D246" s="163"/>
      <c r="E246" s="111" t="str">
        <f t="shared" si="12"/>
        <v/>
      </c>
    </row>
    <row r="247" spans="1:5" x14ac:dyDescent="0.25">
      <c r="A247" t="str">
        <f t="shared" si="10"/>
        <v/>
      </c>
      <c r="B247" s="151"/>
      <c r="C247" s="111" t="str">
        <f t="shared" si="11"/>
        <v/>
      </c>
      <c r="D247" s="163"/>
      <c r="E247" s="111" t="str">
        <f t="shared" si="12"/>
        <v/>
      </c>
    </row>
    <row r="248" spans="1:5" x14ac:dyDescent="0.25">
      <c r="A248" t="str">
        <f t="shared" si="10"/>
        <v/>
      </c>
      <c r="B248" s="151"/>
      <c r="C248" s="111" t="str">
        <f t="shared" si="11"/>
        <v/>
      </c>
      <c r="D248" s="163"/>
      <c r="E248" s="111" t="str">
        <f t="shared" si="12"/>
        <v/>
      </c>
    </row>
    <row r="249" spans="1:5" x14ac:dyDescent="0.25">
      <c r="A249" t="str">
        <f t="shared" si="10"/>
        <v/>
      </c>
      <c r="B249" s="151"/>
      <c r="C249" s="111" t="str">
        <f t="shared" si="11"/>
        <v/>
      </c>
      <c r="D249" s="163"/>
      <c r="E249" s="111" t="str">
        <f t="shared" si="12"/>
        <v/>
      </c>
    </row>
    <row r="250" spans="1:5" x14ac:dyDescent="0.25">
      <c r="A250" t="str">
        <f t="shared" si="10"/>
        <v/>
      </c>
      <c r="B250" s="151"/>
      <c r="C250" s="111" t="str">
        <f t="shared" si="11"/>
        <v/>
      </c>
      <c r="D250" s="163"/>
      <c r="E250" s="111" t="str">
        <f t="shared" si="12"/>
        <v/>
      </c>
    </row>
    <row r="251" spans="1:5" x14ac:dyDescent="0.25">
      <c r="A251" t="str">
        <f t="shared" si="10"/>
        <v/>
      </c>
      <c r="B251" s="151"/>
      <c r="C251" s="111" t="str">
        <f t="shared" si="11"/>
        <v/>
      </c>
      <c r="D251" s="163"/>
      <c r="E251" s="111" t="str">
        <f t="shared" si="12"/>
        <v/>
      </c>
    </row>
    <row r="252" spans="1:5" x14ac:dyDescent="0.25">
      <c r="A252" t="str">
        <f t="shared" si="10"/>
        <v/>
      </c>
      <c r="B252" s="151"/>
      <c r="C252" s="111" t="str">
        <f t="shared" si="11"/>
        <v/>
      </c>
      <c r="D252" s="163"/>
      <c r="E252" s="111" t="str">
        <f t="shared" si="12"/>
        <v/>
      </c>
    </row>
    <row r="253" spans="1:5" x14ac:dyDescent="0.25">
      <c r="A253" t="str">
        <f t="shared" si="10"/>
        <v/>
      </c>
      <c r="B253" s="151"/>
      <c r="C253" s="111" t="str">
        <f t="shared" si="11"/>
        <v/>
      </c>
      <c r="D253" s="163"/>
      <c r="E253" s="111" t="str">
        <f t="shared" si="12"/>
        <v/>
      </c>
    </row>
    <row r="254" spans="1:5" x14ac:dyDescent="0.25">
      <c r="A254" t="str">
        <f t="shared" si="10"/>
        <v/>
      </c>
      <c r="B254" s="151"/>
      <c r="C254" s="111" t="str">
        <f t="shared" si="11"/>
        <v/>
      </c>
      <c r="D254" s="163"/>
      <c r="E254" s="111" t="str">
        <f t="shared" si="12"/>
        <v/>
      </c>
    </row>
    <row r="255" spans="1:5" x14ac:dyDescent="0.25">
      <c r="A255" t="str">
        <f t="shared" si="10"/>
        <v/>
      </c>
      <c r="B255" s="151"/>
      <c r="C255" s="111" t="str">
        <f t="shared" si="11"/>
        <v/>
      </c>
      <c r="D255" s="163"/>
      <c r="E255" s="111" t="str">
        <f t="shared" si="12"/>
        <v/>
      </c>
    </row>
    <row r="256" spans="1:5" x14ac:dyDescent="0.25">
      <c r="A256" t="str">
        <f t="shared" si="10"/>
        <v/>
      </c>
      <c r="B256" s="151"/>
      <c r="C256" s="111" t="str">
        <f t="shared" si="11"/>
        <v/>
      </c>
      <c r="D256" s="163"/>
      <c r="E256" s="111" t="str">
        <f t="shared" si="12"/>
        <v/>
      </c>
    </row>
    <row r="257" spans="1:5" x14ac:dyDescent="0.25">
      <c r="A257" t="str">
        <f t="shared" si="10"/>
        <v/>
      </c>
      <c r="B257" s="151"/>
      <c r="C257" s="111" t="str">
        <f t="shared" si="11"/>
        <v/>
      </c>
      <c r="D257" s="163"/>
      <c r="E257" s="111" t="str">
        <f t="shared" si="12"/>
        <v/>
      </c>
    </row>
    <row r="258" spans="1:5" x14ac:dyDescent="0.25">
      <c r="A258" t="str">
        <f t="shared" si="10"/>
        <v/>
      </c>
      <c r="B258" s="151"/>
      <c r="C258" s="111" t="str">
        <f t="shared" si="11"/>
        <v/>
      </c>
      <c r="D258" s="163"/>
      <c r="E258" s="111" t="str">
        <f t="shared" si="12"/>
        <v/>
      </c>
    </row>
    <row r="259" spans="1:5" x14ac:dyDescent="0.25">
      <c r="A259" t="str">
        <f t="shared" si="10"/>
        <v/>
      </c>
      <c r="B259" s="151"/>
      <c r="C259" s="111" t="str">
        <f t="shared" si="11"/>
        <v/>
      </c>
      <c r="D259" s="163"/>
      <c r="E259" s="111" t="str">
        <f t="shared" si="12"/>
        <v/>
      </c>
    </row>
    <row r="260" spans="1:5" x14ac:dyDescent="0.25">
      <c r="A260" t="str">
        <f t="shared" si="10"/>
        <v/>
      </c>
      <c r="B260" s="151"/>
      <c r="C260" s="111" t="str">
        <f t="shared" si="11"/>
        <v/>
      </c>
      <c r="D260" s="163"/>
      <c r="E260" s="111" t="str">
        <f t="shared" si="12"/>
        <v/>
      </c>
    </row>
    <row r="261" spans="1:5" x14ac:dyDescent="0.25">
      <c r="A261" t="str">
        <f t="shared" si="10"/>
        <v/>
      </c>
      <c r="B261" s="151"/>
      <c r="C261" s="111" t="str">
        <f t="shared" si="11"/>
        <v/>
      </c>
      <c r="D261" s="163"/>
      <c r="E261" s="111" t="str">
        <f t="shared" si="12"/>
        <v/>
      </c>
    </row>
    <row r="262" spans="1:5" x14ac:dyDescent="0.25">
      <c r="A262" t="str">
        <f t="shared" si="10"/>
        <v/>
      </c>
      <c r="B262" s="151"/>
      <c r="C262" s="111" t="str">
        <f t="shared" si="11"/>
        <v/>
      </c>
      <c r="D262" s="163"/>
      <c r="E262" s="111" t="str">
        <f t="shared" si="12"/>
        <v/>
      </c>
    </row>
    <row r="263" spans="1:5" x14ac:dyDescent="0.25">
      <c r="A263" t="str">
        <f t="shared" si="10"/>
        <v/>
      </c>
      <c r="B263" s="151"/>
      <c r="C263" s="111" t="str">
        <f t="shared" si="11"/>
        <v/>
      </c>
      <c r="D263" s="163"/>
      <c r="E263" s="111" t="str">
        <f t="shared" si="12"/>
        <v/>
      </c>
    </row>
    <row r="264" spans="1:5" x14ac:dyDescent="0.25">
      <c r="A264" t="str">
        <f t="shared" ref="A264:A327" si="13">IF(B264="site","Project",IF(B264="","",_xlfn.CONCAT(C264,INDEX(A:E,MATCH(C264,E:E,0),1))))</f>
        <v/>
      </c>
      <c r="B264" s="151"/>
      <c r="C264" s="111" t="str">
        <f t="shared" ref="C264:C327" si="14">IF(OR(B264="building envelope",B264="space type"),"Enter Building Name",IF(B264="building","Enter Site Name",""))</f>
        <v/>
      </c>
      <c r="D264" s="163"/>
      <c r="E264" s="111" t="str">
        <f t="shared" ref="E264:E327" si="15">IF(B264="building envelope","Enter Building Envelope Asset",IF(B264="building","Enter Building Name",IF(B264="space type","Enter Space Type Name",IF(B264="site","Enter Site Name",""))))</f>
        <v/>
      </c>
    </row>
    <row r="265" spans="1:5" x14ac:dyDescent="0.25">
      <c r="A265" t="str">
        <f t="shared" si="13"/>
        <v/>
      </c>
      <c r="B265" s="151"/>
      <c r="C265" s="111" t="str">
        <f t="shared" si="14"/>
        <v/>
      </c>
      <c r="D265" s="163"/>
      <c r="E265" s="111" t="str">
        <f t="shared" si="15"/>
        <v/>
      </c>
    </row>
    <row r="266" spans="1:5" x14ac:dyDescent="0.25">
      <c r="A266" t="str">
        <f t="shared" si="13"/>
        <v/>
      </c>
      <c r="B266" s="151"/>
      <c r="C266" s="111" t="str">
        <f t="shared" si="14"/>
        <v/>
      </c>
      <c r="D266" s="163"/>
      <c r="E266" s="111" t="str">
        <f t="shared" si="15"/>
        <v/>
      </c>
    </row>
    <row r="267" spans="1:5" x14ac:dyDescent="0.25">
      <c r="A267" t="str">
        <f t="shared" si="13"/>
        <v/>
      </c>
      <c r="B267" s="151"/>
      <c r="C267" s="111" t="str">
        <f t="shared" si="14"/>
        <v/>
      </c>
      <c r="D267" s="163"/>
      <c r="E267" s="111" t="str">
        <f t="shared" si="15"/>
        <v/>
      </c>
    </row>
    <row r="268" spans="1:5" x14ac:dyDescent="0.25">
      <c r="A268" t="str">
        <f t="shared" si="13"/>
        <v/>
      </c>
      <c r="B268" s="151"/>
      <c r="C268" s="111" t="str">
        <f t="shared" si="14"/>
        <v/>
      </c>
      <c r="D268" s="163"/>
      <c r="E268" s="111" t="str">
        <f t="shared" si="15"/>
        <v/>
      </c>
    </row>
    <row r="269" spans="1:5" x14ac:dyDescent="0.25">
      <c r="A269" t="str">
        <f t="shared" si="13"/>
        <v/>
      </c>
      <c r="B269" s="151"/>
      <c r="C269" s="111" t="str">
        <f t="shared" si="14"/>
        <v/>
      </c>
      <c r="D269" s="163"/>
      <c r="E269" s="111" t="str">
        <f t="shared" si="15"/>
        <v/>
      </c>
    </row>
    <row r="270" spans="1:5" x14ac:dyDescent="0.25">
      <c r="A270" t="str">
        <f t="shared" si="13"/>
        <v/>
      </c>
      <c r="B270" s="151"/>
      <c r="C270" s="111" t="str">
        <f t="shared" si="14"/>
        <v/>
      </c>
      <c r="D270" s="163"/>
      <c r="E270" s="111" t="str">
        <f t="shared" si="15"/>
        <v/>
      </c>
    </row>
    <row r="271" spans="1:5" x14ac:dyDescent="0.25">
      <c r="A271" t="str">
        <f t="shared" si="13"/>
        <v/>
      </c>
      <c r="B271" s="151"/>
      <c r="C271" s="111" t="str">
        <f t="shared" si="14"/>
        <v/>
      </c>
      <c r="D271" s="163"/>
      <c r="E271" s="111" t="str">
        <f t="shared" si="15"/>
        <v/>
      </c>
    </row>
    <row r="272" spans="1:5" x14ac:dyDescent="0.25">
      <c r="A272" t="str">
        <f t="shared" si="13"/>
        <v/>
      </c>
      <c r="B272" s="151"/>
      <c r="C272" s="111" t="str">
        <f t="shared" si="14"/>
        <v/>
      </c>
      <c r="D272" s="163"/>
      <c r="E272" s="111" t="str">
        <f t="shared" si="15"/>
        <v/>
      </c>
    </row>
    <row r="273" spans="1:5" x14ac:dyDescent="0.25">
      <c r="A273" t="str">
        <f t="shared" si="13"/>
        <v/>
      </c>
      <c r="B273" s="151"/>
      <c r="C273" s="111" t="str">
        <f t="shared" si="14"/>
        <v/>
      </c>
      <c r="D273" s="163"/>
      <c r="E273" s="111" t="str">
        <f t="shared" si="15"/>
        <v/>
      </c>
    </row>
    <row r="274" spans="1:5" x14ac:dyDescent="0.25">
      <c r="A274" t="str">
        <f t="shared" si="13"/>
        <v/>
      </c>
      <c r="B274" s="151"/>
      <c r="C274" s="111" t="str">
        <f t="shared" si="14"/>
        <v/>
      </c>
      <c r="D274" s="163"/>
      <c r="E274" s="111" t="str">
        <f t="shared" si="15"/>
        <v/>
      </c>
    </row>
    <row r="275" spans="1:5" x14ac:dyDescent="0.25">
      <c r="A275" t="str">
        <f t="shared" si="13"/>
        <v/>
      </c>
      <c r="B275" s="151"/>
      <c r="C275" s="111" t="str">
        <f t="shared" si="14"/>
        <v/>
      </c>
      <c r="D275" s="163"/>
      <c r="E275" s="111" t="str">
        <f t="shared" si="15"/>
        <v/>
      </c>
    </row>
    <row r="276" spans="1:5" x14ac:dyDescent="0.25">
      <c r="A276" t="str">
        <f t="shared" si="13"/>
        <v/>
      </c>
      <c r="B276" s="151"/>
      <c r="C276" s="111" t="str">
        <f t="shared" si="14"/>
        <v/>
      </c>
      <c r="D276" s="163"/>
      <c r="E276" s="111" t="str">
        <f t="shared" si="15"/>
        <v/>
      </c>
    </row>
    <row r="277" spans="1:5" x14ac:dyDescent="0.25">
      <c r="A277" t="str">
        <f t="shared" si="13"/>
        <v/>
      </c>
      <c r="B277" s="151"/>
      <c r="C277" s="111" t="str">
        <f t="shared" si="14"/>
        <v/>
      </c>
      <c r="D277" s="163"/>
      <c r="E277" s="111" t="str">
        <f t="shared" si="15"/>
        <v/>
      </c>
    </row>
    <row r="278" spans="1:5" x14ac:dyDescent="0.25">
      <c r="A278" t="str">
        <f t="shared" si="13"/>
        <v/>
      </c>
      <c r="B278" s="151"/>
      <c r="C278" s="111" t="str">
        <f t="shared" si="14"/>
        <v/>
      </c>
      <c r="D278" s="163"/>
      <c r="E278" s="111" t="str">
        <f t="shared" si="15"/>
        <v/>
      </c>
    </row>
    <row r="279" spans="1:5" x14ac:dyDescent="0.25">
      <c r="A279" t="str">
        <f t="shared" si="13"/>
        <v/>
      </c>
      <c r="B279" s="151"/>
      <c r="C279" s="111" t="str">
        <f t="shared" si="14"/>
        <v/>
      </c>
      <c r="D279" s="163"/>
      <c r="E279" s="111" t="str">
        <f t="shared" si="15"/>
        <v/>
      </c>
    </row>
    <row r="280" spans="1:5" x14ac:dyDescent="0.25">
      <c r="A280" t="str">
        <f t="shared" si="13"/>
        <v/>
      </c>
      <c r="B280" s="151"/>
      <c r="C280" s="111" t="str">
        <f t="shared" si="14"/>
        <v/>
      </c>
      <c r="D280" s="163"/>
      <c r="E280" s="111" t="str">
        <f t="shared" si="15"/>
        <v/>
      </c>
    </row>
    <row r="281" spans="1:5" x14ac:dyDescent="0.25">
      <c r="A281" t="str">
        <f t="shared" si="13"/>
        <v/>
      </c>
      <c r="B281" s="151"/>
      <c r="C281" s="111" t="str">
        <f t="shared" si="14"/>
        <v/>
      </c>
      <c r="D281" s="163"/>
      <c r="E281" s="111" t="str">
        <f t="shared" si="15"/>
        <v/>
      </c>
    </row>
    <row r="282" spans="1:5" x14ac:dyDescent="0.25">
      <c r="A282" t="str">
        <f t="shared" si="13"/>
        <v/>
      </c>
      <c r="B282" s="151"/>
      <c r="C282" s="111" t="str">
        <f t="shared" si="14"/>
        <v/>
      </c>
      <c r="D282" s="163"/>
      <c r="E282" s="111" t="str">
        <f t="shared" si="15"/>
        <v/>
      </c>
    </row>
    <row r="283" spans="1:5" x14ac:dyDescent="0.25">
      <c r="A283" t="str">
        <f t="shared" si="13"/>
        <v/>
      </c>
      <c r="B283" s="151"/>
      <c r="C283" s="111" t="str">
        <f t="shared" si="14"/>
        <v/>
      </c>
      <c r="D283" s="163"/>
      <c r="E283" s="111" t="str">
        <f t="shared" si="15"/>
        <v/>
      </c>
    </row>
    <row r="284" spans="1:5" x14ac:dyDescent="0.25">
      <c r="A284" t="str">
        <f t="shared" si="13"/>
        <v/>
      </c>
      <c r="B284" s="151"/>
      <c r="C284" s="111" t="str">
        <f t="shared" si="14"/>
        <v/>
      </c>
      <c r="D284" s="163"/>
      <c r="E284" s="111" t="str">
        <f t="shared" si="15"/>
        <v/>
      </c>
    </row>
    <row r="285" spans="1:5" x14ac:dyDescent="0.25">
      <c r="A285" t="str">
        <f t="shared" si="13"/>
        <v/>
      </c>
      <c r="B285" s="151"/>
      <c r="C285" s="111" t="str">
        <f t="shared" si="14"/>
        <v/>
      </c>
      <c r="D285" s="163"/>
      <c r="E285" s="111" t="str">
        <f t="shared" si="15"/>
        <v/>
      </c>
    </row>
    <row r="286" spans="1:5" x14ac:dyDescent="0.25">
      <c r="A286" t="str">
        <f t="shared" si="13"/>
        <v/>
      </c>
      <c r="B286" s="151"/>
      <c r="C286" s="111" t="str">
        <f t="shared" si="14"/>
        <v/>
      </c>
      <c r="D286" s="163"/>
      <c r="E286" s="111" t="str">
        <f t="shared" si="15"/>
        <v/>
      </c>
    </row>
    <row r="287" spans="1:5" x14ac:dyDescent="0.25">
      <c r="A287" t="str">
        <f t="shared" si="13"/>
        <v/>
      </c>
      <c r="B287" s="151"/>
      <c r="C287" s="111" t="str">
        <f t="shared" si="14"/>
        <v/>
      </c>
      <c r="D287" s="163"/>
      <c r="E287" s="111" t="str">
        <f t="shared" si="15"/>
        <v/>
      </c>
    </row>
    <row r="288" spans="1:5" x14ac:dyDescent="0.25">
      <c r="A288" t="str">
        <f t="shared" si="13"/>
        <v/>
      </c>
      <c r="B288" s="151"/>
      <c r="C288" s="111" t="str">
        <f t="shared" si="14"/>
        <v/>
      </c>
      <c r="D288" s="163"/>
      <c r="E288" s="111" t="str">
        <f t="shared" si="15"/>
        <v/>
      </c>
    </row>
    <row r="289" spans="1:5" x14ac:dyDescent="0.25">
      <c r="A289" t="str">
        <f t="shared" si="13"/>
        <v/>
      </c>
      <c r="B289" s="151"/>
      <c r="C289" s="111" t="str">
        <f t="shared" si="14"/>
        <v/>
      </c>
      <c r="D289" s="163"/>
      <c r="E289" s="111" t="str">
        <f t="shared" si="15"/>
        <v/>
      </c>
    </row>
    <row r="290" spans="1:5" x14ac:dyDescent="0.25">
      <c r="A290" t="str">
        <f t="shared" si="13"/>
        <v/>
      </c>
      <c r="B290" s="151"/>
      <c r="C290" s="111" t="str">
        <f t="shared" si="14"/>
        <v/>
      </c>
      <c r="D290" s="163"/>
      <c r="E290" s="111" t="str">
        <f t="shared" si="15"/>
        <v/>
      </c>
    </row>
    <row r="291" spans="1:5" x14ac:dyDescent="0.25">
      <c r="A291" t="str">
        <f t="shared" si="13"/>
        <v/>
      </c>
      <c r="B291" s="151"/>
      <c r="C291" s="111" t="str">
        <f t="shared" si="14"/>
        <v/>
      </c>
      <c r="D291" s="163"/>
      <c r="E291" s="111" t="str">
        <f t="shared" si="15"/>
        <v/>
      </c>
    </row>
    <row r="292" spans="1:5" x14ac:dyDescent="0.25">
      <c r="A292" t="str">
        <f t="shared" si="13"/>
        <v/>
      </c>
      <c r="B292" s="151"/>
      <c r="C292" s="111" t="str">
        <f t="shared" si="14"/>
        <v/>
      </c>
      <c r="D292" s="163"/>
      <c r="E292" s="111" t="str">
        <f t="shared" si="15"/>
        <v/>
      </c>
    </row>
    <row r="293" spans="1:5" x14ac:dyDescent="0.25">
      <c r="A293" t="str">
        <f t="shared" si="13"/>
        <v/>
      </c>
      <c r="B293" s="151"/>
      <c r="C293" s="111" t="str">
        <f t="shared" si="14"/>
        <v/>
      </c>
      <c r="D293" s="163"/>
      <c r="E293" s="111" t="str">
        <f t="shared" si="15"/>
        <v/>
      </c>
    </row>
    <row r="294" spans="1:5" x14ac:dyDescent="0.25">
      <c r="A294" t="str">
        <f t="shared" si="13"/>
        <v/>
      </c>
      <c r="B294" s="151"/>
      <c r="C294" s="111" t="str">
        <f t="shared" si="14"/>
        <v/>
      </c>
      <c r="D294" s="163"/>
      <c r="E294" s="111" t="str">
        <f t="shared" si="15"/>
        <v/>
      </c>
    </row>
    <row r="295" spans="1:5" x14ac:dyDescent="0.25">
      <c r="A295" t="str">
        <f t="shared" si="13"/>
        <v/>
      </c>
      <c r="B295" s="151"/>
      <c r="C295" s="111" t="str">
        <f t="shared" si="14"/>
        <v/>
      </c>
      <c r="D295" s="163"/>
      <c r="E295" s="111" t="str">
        <f t="shared" si="15"/>
        <v/>
      </c>
    </row>
    <row r="296" spans="1:5" x14ac:dyDescent="0.25">
      <c r="A296" t="str">
        <f t="shared" si="13"/>
        <v/>
      </c>
      <c r="B296" s="151"/>
      <c r="C296" s="111" t="str">
        <f t="shared" si="14"/>
        <v/>
      </c>
      <c r="D296" s="163"/>
      <c r="E296" s="111" t="str">
        <f t="shared" si="15"/>
        <v/>
      </c>
    </row>
    <row r="297" spans="1:5" x14ac:dyDescent="0.25">
      <c r="A297" t="str">
        <f t="shared" si="13"/>
        <v/>
      </c>
      <c r="B297" s="151"/>
      <c r="C297" s="111" t="str">
        <f t="shared" si="14"/>
        <v/>
      </c>
      <c r="D297" s="163"/>
      <c r="E297" s="111" t="str">
        <f t="shared" si="15"/>
        <v/>
      </c>
    </row>
    <row r="298" spans="1:5" x14ac:dyDescent="0.25">
      <c r="A298" t="str">
        <f t="shared" si="13"/>
        <v/>
      </c>
      <c r="B298" s="151"/>
      <c r="C298" s="111" t="str">
        <f t="shared" si="14"/>
        <v/>
      </c>
      <c r="D298" s="163"/>
      <c r="E298" s="111" t="str">
        <f t="shared" si="15"/>
        <v/>
      </c>
    </row>
    <row r="299" spans="1:5" x14ac:dyDescent="0.25">
      <c r="A299" t="str">
        <f t="shared" si="13"/>
        <v/>
      </c>
      <c r="B299" s="151"/>
      <c r="C299" s="111" t="str">
        <f t="shared" si="14"/>
        <v/>
      </c>
      <c r="D299" s="163"/>
      <c r="E299" s="111" t="str">
        <f t="shared" si="15"/>
        <v/>
      </c>
    </row>
    <row r="300" spans="1:5" x14ac:dyDescent="0.25">
      <c r="A300" t="str">
        <f t="shared" si="13"/>
        <v/>
      </c>
      <c r="B300" s="151"/>
      <c r="C300" s="111" t="str">
        <f t="shared" si="14"/>
        <v/>
      </c>
      <c r="D300" s="163"/>
      <c r="E300" s="111" t="str">
        <f t="shared" si="15"/>
        <v/>
      </c>
    </row>
    <row r="301" spans="1:5" x14ac:dyDescent="0.25">
      <c r="A301" t="str">
        <f t="shared" si="13"/>
        <v/>
      </c>
      <c r="B301" s="151"/>
      <c r="C301" s="111" t="str">
        <f t="shared" si="14"/>
        <v/>
      </c>
      <c r="D301" s="163"/>
      <c r="E301" s="111" t="str">
        <f t="shared" si="15"/>
        <v/>
      </c>
    </row>
    <row r="302" spans="1:5" x14ac:dyDescent="0.25">
      <c r="A302" t="str">
        <f t="shared" si="13"/>
        <v/>
      </c>
      <c r="B302" s="151"/>
      <c r="C302" s="111" t="str">
        <f t="shared" si="14"/>
        <v/>
      </c>
      <c r="D302" s="163"/>
      <c r="E302" s="111" t="str">
        <f t="shared" si="15"/>
        <v/>
      </c>
    </row>
    <row r="303" spans="1:5" x14ac:dyDescent="0.25">
      <c r="A303" t="str">
        <f t="shared" si="13"/>
        <v/>
      </c>
      <c r="B303" s="151"/>
      <c r="C303" s="111" t="str">
        <f t="shared" si="14"/>
        <v/>
      </c>
      <c r="D303" s="163"/>
      <c r="E303" s="111" t="str">
        <f t="shared" si="15"/>
        <v/>
      </c>
    </row>
    <row r="304" spans="1:5" x14ac:dyDescent="0.25">
      <c r="A304" t="str">
        <f t="shared" si="13"/>
        <v/>
      </c>
      <c r="B304" s="151"/>
      <c r="C304" s="111" t="str">
        <f t="shared" si="14"/>
        <v/>
      </c>
      <c r="D304" s="163"/>
      <c r="E304" s="111" t="str">
        <f t="shared" si="15"/>
        <v/>
      </c>
    </row>
    <row r="305" spans="1:5" x14ac:dyDescent="0.25">
      <c r="A305" t="str">
        <f t="shared" si="13"/>
        <v/>
      </c>
      <c r="B305" s="151"/>
      <c r="C305" s="111" t="str">
        <f t="shared" si="14"/>
        <v/>
      </c>
      <c r="D305" s="163"/>
      <c r="E305" s="111" t="str">
        <f t="shared" si="15"/>
        <v/>
      </c>
    </row>
    <row r="306" spans="1:5" x14ac:dyDescent="0.25">
      <c r="A306" t="str">
        <f t="shared" si="13"/>
        <v/>
      </c>
      <c r="B306" s="151"/>
      <c r="C306" s="111" t="str">
        <f t="shared" si="14"/>
        <v/>
      </c>
      <c r="D306" s="163"/>
      <c r="E306" s="111" t="str">
        <f t="shared" si="15"/>
        <v/>
      </c>
    </row>
    <row r="307" spans="1:5" x14ac:dyDescent="0.25">
      <c r="A307" t="str">
        <f t="shared" si="13"/>
        <v/>
      </c>
      <c r="B307" s="151"/>
      <c r="C307" s="111" t="str">
        <f t="shared" si="14"/>
        <v/>
      </c>
      <c r="D307" s="163"/>
      <c r="E307" s="111" t="str">
        <f t="shared" si="15"/>
        <v/>
      </c>
    </row>
    <row r="308" spans="1:5" x14ac:dyDescent="0.25">
      <c r="A308" t="str">
        <f t="shared" si="13"/>
        <v/>
      </c>
      <c r="B308" s="151"/>
      <c r="C308" s="111" t="str">
        <f t="shared" si="14"/>
        <v/>
      </c>
      <c r="D308" s="163"/>
      <c r="E308" s="111" t="str">
        <f t="shared" si="15"/>
        <v/>
      </c>
    </row>
    <row r="309" spans="1:5" x14ac:dyDescent="0.25">
      <c r="A309" t="str">
        <f t="shared" si="13"/>
        <v/>
      </c>
      <c r="B309" s="151"/>
      <c r="C309" s="111" t="str">
        <f t="shared" si="14"/>
        <v/>
      </c>
      <c r="D309" s="163"/>
      <c r="E309" s="111" t="str">
        <f t="shared" si="15"/>
        <v/>
      </c>
    </row>
    <row r="310" spans="1:5" x14ac:dyDescent="0.25">
      <c r="A310" t="str">
        <f t="shared" si="13"/>
        <v/>
      </c>
      <c r="B310" s="151"/>
      <c r="C310" s="111" t="str">
        <f t="shared" si="14"/>
        <v/>
      </c>
      <c r="D310" s="163"/>
      <c r="E310" s="111" t="str">
        <f t="shared" si="15"/>
        <v/>
      </c>
    </row>
    <row r="311" spans="1:5" x14ac:dyDescent="0.25">
      <c r="A311" t="str">
        <f t="shared" si="13"/>
        <v/>
      </c>
      <c r="B311" s="151"/>
      <c r="C311" s="111" t="str">
        <f t="shared" si="14"/>
        <v/>
      </c>
      <c r="D311" s="163"/>
      <c r="E311" s="111" t="str">
        <f t="shared" si="15"/>
        <v/>
      </c>
    </row>
    <row r="312" spans="1:5" x14ac:dyDescent="0.25">
      <c r="A312" t="str">
        <f t="shared" si="13"/>
        <v/>
      </c>
      <c r="B312" s="151"/>
      <c r="C312" s="111" t="str">
        <f t="shared" si="14"/>
        <v/>
      </c>
      <c r="D312" s="163"/>
      <c r="E312" s="111" t="str">
        <f t="shared" si="15"/>
        <v/>
      </c>
    </row>
    <row r="313" spans="1:5" x14ac:dyDescent="0.25">
      <c r="A313" t="str">
        <f t="shared" si="13"/>
        <v/>
      </c>
      <c r="B313" s="151"/>
      <c r="C313" s="111" t="str">
        <f t="shared" si="14"/>
        <v/>
      </c>
      <c r="D313" s="163"/>
      <c r="E313" s="111" t="str">
        <f t="shared" si="15"/>
        <v/>
      </c>
    </row>
    <row r="314" spans="1:5" x14ac:dyDescent="0.25">
      <c r="A314" t="str">
        <f t="shared" si="13"/>
        <v/>
      </c>
      <c r="B314" s="151"/>
      <c r="C314" s="111" t="str">
        <f t="shared" si="14"/>
        <v/>
      </c>
      <c r="D314" s="163"/>
      <c r="E314" s="111" t="str">
        <f t="shared" si="15"/>
        <v/>
      </c>
    </row>
    <row r="315" spans="1:5" x14ac:dyDescent="0.25">
      <c r="A315" t="str">
        <f t="shared" si="13"/>
        <v/>
      </c>
      <c r="B315" s="151"/>
      <c r="C315" s="111" t="str">
        <f t="shared" si="14"/>
        <v/>
      </c>
      <c r="D315" s="163"/>
      <c r="E315" s="111" t="str">
        <f t="shared" si="15"/>
        <v/>
      </c>
    </row>
    <row r="316" spans="1:5" x14ac:dyDescent="0.25">
      <c r="A316" t="str">
        <f t="shared" si="13"/>
        <v/>
      </c>
      <c r="B316" s="151"/>
      <c r="C316" s="111" t="str">
        <f t="shared" si="14"/>
        <v/>
      </c>
      <c r="D316" s="163"/>
      <c r="E316" s="111" t="str">
        <f t="shared" si="15"/>
        <v/>
      </c>
    </row>
    <row r="317" spans="1:5" x14ac:dyDescent="0.25">
      <c r="A317" t="str">
        <f t="shared" si="13"/>
        <v/>
      </c>
      <c r="B317" s="151"/>
      <c r="C317" s="111" t="str">
        <f t="shared" si="14"/>
        <v/>
      </c>
      <c r="D317" s="163"/>
      <c r="E317" s="111" t="str">
        <f t="shared" si="15"/>
        <v/>
      </c>
    </row>
    <row r="318" spans="1:5" x14ac:dyDescent="0.25">
      <c r="A318" t="str">
        <f t="shared" si="13"/>
        <v/>
      </c>
      <c r="B318" s="151"/>
      <c r="C318" s="111" t="str">
        <f t="shared" si="14"/>
        <v/>
      </c>
      <c r="D318" s="163"/>
      <c r="E318" s="111" t="str">
        <f t="shared" si="15"/>
        <v/>
      </c>
    </row>
    <row r="319" spans="1:5" x14ac:dyDescent="0.25">
      <c r="A319" t="str">
        <f t="shared" si="13"/>
        <v/>
      </c>
      <c r="B319" s="151"/>
      <c r="C319" s="111" t="str">
        <f t="shared" si="14"/>
        <v/>
      </c>
      <c r="D319" s="163"/>
      <c r="E319" s="111" t="str">
        <f t="shared" si="15"/>
        <v/>
      </c>
    </row>
    <row r="320" spans="1:5" x14ac:dyDescent="0.25">
      <c r="A320" t="str">
        <f t="shared" si="13"/>
        <v/>
      </c>
      <c r="B320" s="151"/>
      <c r="C320" s="111" t="str">
        <f t="shared" si="14"/>
        <v/>
      </c>
      <c r="D320" s="163"/>
      <c r="E320" s="111" t="str">
        <f t="shared" si="15"/>
        <v/>
      </c>
    </row>
    <row r="321" spans="1:5" x14ac:dyDescent="0.25">
      <c r="A321" t="str">
        <f t="shared" si="13"/>
        <v/>
      </c>
      <c r="B321" s="151"/>
      <c r="C321" s="111" t="str">
        <f t="shared" si="14"/>
        <v/>
      </c>
      <c r="D321" s="163"/>
      <c r="E321" s="111" t="str">
        <f t="shared" si="15"/>
        <v/>
      </c>
    </row>
    <row r="322" spans="1:5" x14ac:dyDescent="0.25">
      <c r="A322" t="str">
        <f t="shared" si="13"/>
        <v/>
      </c>
      <c r="B322" s="151"/>
      <c r="C322" s="111" t="str">
        <f t="shared" si="14"/>
        <v/>
      </c>
      <c r="D322" s="163"/>
      <c r="E322" s="111" t="str">
        <f t="shared" si="15"/>
        <v/>
      </c>
    </row>
    <row r="323" spans="1:5" x14ac:dyDescent="0.25">
      <c r="A323" t="str">
        <f t="shared" si="13"/>
        <v/>
      </c>
      <c r="B323" s="151"/>
      <c r="C323" s="111" t="str">
        <f t="shared" si="14"/>
        <v/>
      </c>
      <c r="D323" s="163"/>
      <c r="E323" s="111" t="str">
        <f t="shared" si="15"/>
        <v/>
      </c>
    </row>
    <row r="324" spans="1:5" x14ac:dyDescent="0.25">
      <c r="A324" t="str">
        <f t="shared" si="13"/>
        <v/>
      </c>
      <c r="B324" s="151"/>
      <c r="C324" s="111" t="str">
        <f t="shared" si="14"/>
        <v/>
      </c>
      <c r="D324" s="163"/>
      <c r="E324" s="111" t="str">
        <f t="shared" si="15"/>
        <v/>
      </c>
    </row>
    <row r="325" spans="1:5" x14ac:dyDescent="0.25">
      <c r="A325" t="str">
        <f t="shared" si="13"/>
        <v/>
      </c>
      <c r="B325" s="151"/>
      <c r="C325" s="111" t="str">
        <f t="shared" si="14"/>
        <v/>
      </c>
      <c r="D325" s="163"/>
      <c r="E325" s="111" t="str">
        <f t="shared" si="15"/>
        <v/>
      </c>
    </row>
    <row r="326" spans="1:5" x14ac:dyDescent="0.25">
      <c r="A326" t="str">
        <f t="shared" si="13"/>
        <v/>
      </c>
      <c r="B326" s="151"/>
      <c r="C326" s="111" t="str">
        <f t="shared" si="14"/>
        <v/>
      </c>
      <c r="D326" s="163"/>
      <c r="E326" s="111" t="str">
        <f t="shared" si="15"/>
        <v/>
      </c>
    </row>
    <row r="327" spans="1:5" x14ac:dyDescent="0.25">
      <c r="A327" t="str">
        <f t="shared" si="13"/>
        <v/>
      </c>
      <c r="B327" s="151"/>
      <c r="C327" s="111" t="str">
        <f t="shared" si="14"/>
        <v/>
      </c>
      <c r="D327" s="163"/>
      <c r="E327" s="111" t="str">
        <f t="shared" si="15"/>
        <v/>
      </c>
    </row>
    <row r="328" spans="1:5" x14ac:dyDescent="0.25">
      <c r="A328" t="str">
        <f t="shared" ref="A328:A391" si="16">IF(B328="site","Project",IF(B328="","",_xlfn.CONCAT(C328,INDEX(A:E,MATCH(C328,E:E,0),1))))</f>
        <v/>
      </c>
      <c r="B328" s="151"/>
      <c r="C328" s="111" t="str">
        <f t="shared" ref="C328:C391" si="17">IF(OR(B328="building envelope",B328="space type"),"Enter Building Name",IF(B328="building","Enter Site Name",""))</f>
        <v/>
      </c>
      <c r="D328" s="163"/>
      <c r="E328" s="111" t="str">
        <f t="shared" ref="E328:E391" si="18">IF(B328="building envelope","Enter Building Envelope Asset",IF(B328="building","Enter Building Name",IF(B328="space type","Enter Space Type Name",IF(B328="site","Enter Site Name",""))))</f>
        <v/>
      </c>
    </row>
    <row r="329" spans="1:5" x14ac:dyDescent="0.25">
      <c r="A329" t="str">
        <f t="shared" si="16"/>
        <v/>
      </c>
      <c r="B329" s="151"/>
      <c r="C329" s="111" t="str">
        <f t="shared" si="17"/>
        <v/>
      </c>
      <c r="D329" s="163"/>
      <c r="E329" s="111" t="str">
        <f t="shared" si="18"/>
        <v/>
      </c>
    </row>
    <row r="330" spans="1:5" x14ac:dyDescent="0.25">
      <c r="A330" t="str">
        <f t="shared" si="16"/>
        <v/>
      </c>
      <c r="B330" s="151"/>
      <c r="C330" s="111" t="str">
        <f t="shared" si="17"/>
        <v/>
      </c>
      <c r="D330" s="163"/>
      <c r="E330" s="111" t="str">
        <f t="shared" si="18"/>
        <v/>
      </c>
    </row>
    <row r="331" spans="1:5" x14ac:dyDescent="0.25">
      <c r="A331" t="str">
        <f t="shared" si="16"/>
        <v/>
      </c>
      <c r="B331" s="151"/>
      <c r="C331" s="111" t="str">
        <f t="shared" si="17"/>
        <v/>
      </c>
      <c r="D331" s="163"/>
      <c r="E331" s="111" t="str">
        <f t="shared" si="18"/>
        <v/>
      </c>
    </row>
    <row r="332" spans="1:5" x14ac:dyDescent="0.25">
      <c r="A332" t="str">
        <f t="shared" si="16"/>
        <v/>
      </c>
      <c r="B332" s="151"/>
      <c r="C332" s="111" t="str">
        <f t="shared" si="17"/>
        <v/>
      </c>
      <c r="D332" s="163"/>
      <c r="E332" s="111" t="str">
        <f t="shared" si="18"/>
        <v/>
      </c>
    </row>
    <row r="333" spans="1:5" x14ac:dyDescent="0.25">
      <c r="A333" t="str">
        <f t="shared" si="16"/>
        <v/>
      </c>
      <c r="B333" s="151"/>
      <c r="C333" s="111" t="str">
        <f t="shared" si="17"/>
        <v/>
      </c>
      <c r="D333" s="163"/>
      <c r="E333" s="111" t="str">
        <f t="shared" si="18"/>
        <v/>
      </c>
    </row>
    <row r="334" spans="1:5" x14ac:dyDescent="0.25">
      <c r="A334" t="str">
        <f t="shared" si="16"/>
        <v/>
      </c>
      <c r="B334" s="151"/>
      <c r="C334" s="111" t="str">
        <f t="shared" si="17"/>
        <v/>
      </c>
      <c r="D334" s="163"/>
      <c r="E334" s="111" t="str">
        <f t="shared" si="18"/>
        <v/>
      </c>
    </row>
    <row r="335" spans="1:5" x14ac:dyDescent="0.25">
      <c r="A335" t="str">
        <f t="shared" si="16"/>
        <v/>
      </c>
      <c r="B335" s="151"/>
      <c r="C335" s="111" t="str">
        <f t="shared" si="17"/>
        <v/>
      </c>
      <c r="D335" s="163"/>
      <c r="E335" s="111" t="str">
        <f t="shared" si="18"/>
        <v/>
      </c>
    </row>
    <row r="336" spans="1:5" x14ac:dyDescent="0.25">
      <c r="A336" t="str">
        <f t="shared" si="16"/>
        <v/>
      </c>
      <c r="B336" s="151"/>
      <c r="C336" s="111" t="str">
        <f t="shared" si="17"/>
        <v/>
      </c>
      <c r="D336" s="163"/>
      <c r="E336" s="111" t="str">
        <f t="shared" si="18"/>
        <v/>
      </c>
    </row>
    <row r="337" spans="1:5" x14ac:dyDescent="0.25">
      <c r="A337" t="str">
        <f t="shared" si="16"/>
        <v/>
      </c>
      <c r="B337" s="151"/>
      <c r="C337" s="111" t="str">
        <f t="shared" si="17"/>
        <v/>
      </c>
      <c r="D337" s="163"/>
      <c r="E337" s="111" t="str">
        <f t="shared" si="18"/>
        <v/>
      </c>
    </row>
    <row r="338" spans="1:5" x14ac:dyDescent="0.25">
      <c r="A338" t="str">
        <f t="shared" si="16"/>
        <v/>
      </c>
      <c r="B338" s="151"/>
      <c r="C338" s="111" t="str">
        <f t="shared" si="17"/>
        <v/>
      </c>
      <c r="D338" s="163"/>
      <c r="E338" s="111" t="str">
        <f t="shared" si="18"/>
        <v/>
      </c>
    </row>
    <row r="339" spans="1:5" x14ac:dyDescent="0.25">
      <c r="A339" t="str">
        <f t="shared" si="16"/>
        <v/>
      </c>
      <c r="B339" s="151"/>
      <c r="C339" s="111" t="str">
        <f t="shared" si="17"/>
        <v/>
      </c>
      <c r="D339" s="163"/>
      <c r="E339" s="111" t="str">
        <f t="shared" si="18"/>
        <v/>
      </c>
    </row>
    <row r="340" spans="1:5" x14ac:dyDescent="0.25">
      <c r="A340" t="str">
        <f t="shared" si="16"/>
        <v/>
      </c>
      <c r="B340" s="151"/>
      <c r="C340" s="111" t="str">
        <f t="shared" si="17"/>
        <v/>
      </c>
      <c r="D340" s="163"/>
      <c r="E340" s="111" t="str">
        <f t="shared" si="18"/>
        <v/>
      </c>
    </row>
    <row r="341" spans="1:5" x14ac:dyDescent="0.25">
      <c r="A341" t="str">
        <f t="shared" si="16"/>
        <v/>
      </c>
      <c r="B341" s="151"/>
      <c r="C341" s="111" t="str">
        <f t="shared" si="17"/>
        <v/>
      </c>
      <c r="D341" s="163"/>
      <c r="E341" s="111" t="str">
        <f t="shared" si="18"/>
        <v/>
      </c>
    </row>
    <row r="342" spans="1:5" x14ac:dyDescent="0.25">
      <c r="A342" t="str">
        <f t="shared" si="16"/>
        <v/>
      </c>
      <c r="B342" s="151"/>
      <c r="C342" s="111" t="str">
        <f t="shared" si="17"/>
        <v/>
      </c>
      <c r="D342" s="163"/>
      <c r="E342" s="111" t="str">
        <f t="shared" si="18"/>
        <v/>
      </c>
    </row>
    <row r="343" spans="1:5" x14ac:dyDescent="0.25">
      <c r="A343" t="str">
        <f t="shared" si="16"/>
        <v/>
      </c>
      <c r="B343" s="151"/>
      <c r="C343" s="111" t="str">
        <f t="shared" si="17"/>
        <v/>
      </c>
      <c r="D343" s="163"/>
      <c r="E343" s="111" t="str">
        <f t="shared" si="18"/>
        <v/>
      </c>
    </row>
    <row r="344" spans="1:5" x14ac:dyDescent="0.25">
      <c r="A344" t="str">
        <f t="shared" si="16"/>
        <v/>
      </c>
      <c r="B344" s="151"/>
      <c r="C344" s="111" t="str">
        <f t="shared" si="17"/>
        <v/>
      </c>
      <c r="D344" s="163"/>
      <c r="E344" s="111" t="str">
        <f t="shared" si="18"/>
        <v/>
      </c>
    </row>
    <row r="345" spans="1:5" x14ac:dyDescent="0.25">
      <c r="A345" t="str">
        <f t="shared" si="16"/>
        <v/>
      </c>
      <c r="B345" s="151"/>
      <c r="C345" s="111" t="str">
        <f t="shared" si="17"/>
        <v/>
      </c>
      <c r="D345" s="163"/>
      <c r="E345" s="111" t="str">
        <f t="shared" si="18"/>
        <v/>
      </c>
    </row>
    <row r="346" spans="1:5" x14ac:dyDescent="0.25">
      <c r="A346" t="str">
        <f t="shared" si="16"/>
        <v/>
      </c>
      <c r="B346" s="151"/>
      <c r="C346" s="111" t="str">
        <f t="shared" si="17"/>
        <v/>
      </c>
      <c r="D346" s="163"/>
      <c r="E346" s="111" t="str">
        <f t="shared" si="18"/>
        <v/>
      </c>
    </row>
    <row r="347" spans="1:5" x14ac:dyDescent="0.25">
      <c r="A347" t="str">
        <f t="shared" si="16"/>
        <v/>
      </c>
      <c r="B347" s="151"/>
      <c r="C347" s="111" t="str">
        <f t="shared" si="17"/>
        <v/>
      </c>
      <c r="D347" s="163"/>
      <c r="E347" s="111" t="str">
        <f t="shared" si="18"/>
        <v/>
      </c>
    </row>
    <row r="348" spans="1:5" x14ac:dyDescent="0.25">
      <c r="A348" t="str">
        <f t="shared" si="16"/>
        <v/>
      </c>
      <c r="B348" s="151"/>
      <c r="C348" s="111" t="str">
        <f t="shared" si="17"/>
        <v/>
      </c>
      <c r="D348" s="163"/>
      <c r="E348" s="111" t="str">
        <f t="shared" si="18"/>
        <v/>
      </c>
    </row>
    <row r="349" spans="1:5" x14ac:dyDescent="0.25">
      <c r="A349" t="str">
        <f t="shared" si="16"/>
        <v/>
      </c>
      <c r="B349" s="151"/>
      <c r="C349" s="111" t="str">
        <f t="shared" si="17"/>
        <v/>
      </c>
      <c r="D349" s="163"/>
      <c r="E349" s="111" t="str">
        <f t="shared" si="18"/>
        <v/>
      </c>
    </row>
    <row r="350" spans="1:5" x14ac:dyDescent="0.25">
      <c r="A350" t="str">
        <f t="shared" si="16"/>
        <v/>
      </c>
      <c r="B350" s="151"/>
      <c r="C350" s="111" t="str">
        <f t="shared" si="17"/>
        <v/>
      </c>
      <c r="D350" s="163"/>
      <c r="E350" s="111" t="str">
        <f t="shared" si="18"/>
        <v/>
      </c>
    </row>
    <row r="351" spans="1:5" x14ac:dyDescent="0.25">
      <c r="A351" t="str">
        <f t="shared" si="16"/>
        <v/>
      </c>
      <c r="B351" s="151"/>
      <c r="C351" s="111" t="str">
        <f t="shared" si="17"/>
        <v/>
      </c>
      <c r="D351" s="163"/>
      <c r="E351" s="111" t="str">
        <f t="shared" si="18"/>
        <v/>
      </c>
    </row>
    <row r="352" spans="1:5" x14ac:dyDescent="0.25">
      <c r="A352" t="str">
        <f t="shared" si="16"/>
        <v/>
      </c>
      <c r="B352" s="151"/>
      <c r="C352" s="111" t="str">
        <f t="shared" si="17"/>
        <v/>
      </c>
      <c r="D352" s="163"/>
      <c r="E352" s="111" t="str">
        <f t="shared" si="18"/>
        <v/>
      </c>
    </row>
    <row r="353" spans="1:5" x14ac:dyDescent="0.25">
      <c r="A353" t="str">
        <f t="shared" si="16"/>
        <v/>
      </c>
      <c r="B353" s="151"/>
      <c r="C353" s="111" t="str">
        <f t="shared" si="17"/>
        <v/>
      </c>
      <c r="D353" s="163"/>
      <c r="E353" s="111" t="str">
        <f t="shared" si="18"/>
        <v/>
      </c>
    </row>
    <row r="354" spans="1:5" x14ac:dyDescent="0.25">
      <c r="A354" t="str">
        <f t="shared" si="16"/>
        <v/>
      </c>
      <c r="B354" s="151"/>
      <c r="C354" s="111" t="str">
        <f t="shared" si="17"/>
        <v/>
      </c>
      <c r="D354" s="163"/>
      <c r="E354" s="111" t="str">
        <f t="shared" si="18"/>
        <v/>
      </c>
    </row>
    <row r="355" spans="1:5" x14ac:dyDescent="0.25">
      <c r="A355" t="str">
        <f t="shared" si="16"/>
        <v/>
      </c>
      <c r="B355" s="151"/>
      <c r="C355" s="111" t="str">
        <f t="shared" si="17"/>
        <v/>
      </c>
      <c r="D355" s="163"/>
      <c r="E355" s="111" t="str">
        <f t="shared" si="18"/>
        <v/>
      </c>
    </row>
    <row r="356" spans="1:5" x14ac:dyDescent="0.25">
      <c r="A356" t="str">
        <f t="shared" si="16"/>
        <v/>
      </c>
      <c r="B356" s="151"/>
      <c r="C356" s="111" t="str">
        <f t="shared" si="17"/>
        <v/>
      </c>
      <c r="D356" s="163"/>
      <c r="E356" s="111" t="str">
        <f t="shared" si="18"/>
        <v/>
      </c>
    </row>
    <row r="357" spans="1:5" x14ac:dyDescent="0.25">
      <c r="A357" t="str">
        <f t="shared" si="16"/>
        <v/>
      </c>
      <c r="B357" s="151"/>
      <c r="C357" s="111" t="str">
        <f t="shared" si="17"/>
        <v/>
      </c>
      <c r="D357" s="163"/>
      <c r="E357" s="111" t="str">
        <f t="shared" si="18"/>
        <v/>
      </c>
    </row>
    <row r="358" spans="1:5" x14ac:dyDescent="0.25">
      <c r="A358" t="str">
        <f t="shared" si="16"/>
        <v/>
      </c>
      <c r="B358" s="151"/>
      <c r="C358" s="111" t="str">
        <f t="shared" si="17"/>
        <v/>
      </c>
      <c r="D358" s="163"/>
      <c r="E358" s="111" t="str">
        <f t="shared" si="18"/>
        <v/>
      </c>
    </row>
    <row r="359" spans="1:5" x14ac:dyDescent="0.25">
      <c r="A359" t="str">
        <f t="shared" si="16"/>
        <v/>
      </c>
      <c r="B359" s="151"/>
      <c r="C359" s="111" t="str">
        <f t="shared" si="17"/>
        <v/>
      </c>
      <c r="D359" s="163"/>
      <c r="E359" s="111" t="str">
        <f t="shared" si="18"/>
        <v/>
      </c>
    </row>
    <row r="360" spans="1:5" x14ac:dyDescent="0.25">
      <c r="A360" t="str">
        <f t="shared" si="16"/>
        <v/>
      </c>
      <c r="B360" s="151"/>
      <c r="C360" s="111" t="str">
        <f t="shared" si="17"/>
        <v/>
      </c>
      <c r="D360" s="163"/>
      <c r="E360" s="111" t="str">
        <f t="shared" si="18"/>
        <v/>
      </c>
    </row>
    <row r="361" spans="1:5" x14ac:dyDescent="0.25">
      <c r="A361" t="str">
        <f t="shared" si="16"/>
        <v/>
      </c>
      <c r="B361" s="151"/>
      <c r="C361" s="111" t="str">
        <f t="shared" si="17"/>
        <v/>
      </c>
      <c r="D361" s="163"/>
      <c r="E361" s="111" t="str">
        <f t="shared" si="18"/>
        <v/>
      </c>
    </row>
    <row r="362" spans="1:5" x14ac:dyDescent="0.25">
      <c r="A362" t="str">
        <f t="shared" si="16"/>
        <v/>
      </c>
      <c r="B362" s="151"/>
      <c r="C362" s="111" t="str">
        <f t="shared" si="17"/>
        <v/>
      </c>
      <c r="D362" s="163"/>
      <c r="E362" s="111" t="str">
        <f t="shared" si="18"/>
        <v/>
      </c>
    </row>
    <row r="363" spans="1:5" x14ac:dyDescent="0.25">
      <c r="A363" t="str">
        <f t="shared" si="16"/>
        <v/>
      </c>
      <c r="B363" s="151"/>
      <c r="C363" s="111" t="str">
        <f t="shared" si="17"/>
        <v/>
      </c>
      <c r="D363" s="163"/>
      <c r="E363" s="111" t="str">
        <f t="shared" si="18"/>
        <v/>
      </c>
    </row>
    <row r="364" spans="1:5" x14ac:dyDescent="0.25">
      <c r="A364" t="str">
        <f t="shared" si="16"/>
        <v/>
      </c>
      <c r="B364" s="151"/>
      <c r="C364" s="111" t="str">
        <f t="shared" si="17"/>
        <v/>
      </c>
      <c r="D364" s="163"/>
      <c r="E364" s="111" t="str">
        <f t="shared" si="18"/>
        <v/>
      </c>
    </row>
    <row r="365" spans="1:5" x14ac:dyDescent="0.25">
      <c r="A365" t="str">
        <f t="shared" si="16"/>
        <v/>
      </c>
      <c r="B365" s="151"/>
      <c r="C365" s="111" t="str">
        <f t="shared" si="17"/>
        <v/>
      </c>
      <c r="D365" s="163"/>
      <c r="E365" s="111" t="str">
        <f t="shared" si="18"/>
        <v/>
      </c>
    </row>
    <row r="366" spans="1:5" x14ac:dyDescent="0.25">
      <c r="A366" t="str">
        <f t="shared" si="16"/>
        <v/>
      </c>
      <c r="B366" s="151"/>
      <c r="C366" s="111" t="str">
        <f t="shared" si="17"/>
        <v/>
      </c>
      <c r="D366" s="163"/>
      <c r="E366" s="111" t="str">
        <f t="shared" si="18"/>
        <v/>
      </c>
    </row>
    <row r="367" spans="1:5" x14ac:dyDescent="0.25">
      <c r="A367" t="str">
        <f t="shared" si="16"/>
        <v/>
      </c>
      <c r="B367" s="151"/>
      <c r="C367" s="111" t="str">
        <f t="shared" si="17"/>
        <v/>
      </c>
      <c r="D367" s="163"/>
      <c r="E367" s="111" t="str">
        <f t="shared" si="18"/>
        <v/>
      </c>
    </row>
    <row r="368" spans="1:5" x14ac:dyDescent="0.25">
      <c r="A368" t="str">
        <f t="shared" si="16"/>
        <v/>
      </c>
      <c r="B368" s="151"/>
      <c r="C368" s="111" t="str">
        <f t="shared" si="17"/>
        <v/>
      </c>
      <c r="D368" s="163"/>
      <c r="E368" s="111" t="str">
        <f t="shared" si="18"/>
        <v/>
      </c>
    </row>
    <row r="369" spans="1:5" x14ac:dyDescent="0.25">
      <c r="A369" t="str">
        <f t="shared" si="16"/>
        <v/>
      </c>
      <c r="B369" s="151"/>
      <c r="C369" s="111" t="str">
        <f t="shared" si="17"/>
        <v/>
      </c>
      <c r="D369" s="163"/>
      <c r="E369" s="111" t="str">
        <f t="shared" si="18"/>
        <v/>
      </c>
    </row>
    <row r="370" spans="1:5" x14ac:dyDescent="0.25">
      <c r="A370" t="str">
        <f t="shared" si="16"/>
        <v/>
      </c>
      <c r="B370" s="151"/>
      <c r="C370" s="111" t="str">
        <f t="shared" si="17"/>
        <v/>
      </c>
      <c r="D370" s="163"/>
      <c r="E370" s="111" t="str">
        <f t="shared" si="18"/>
        <v/>
      </c>
    </row>
    <row r="371" spans="1:5" x14ac:dyDescent="0.25">
      <c r="A371" t="str">
        <f t="shared" si="16"/>
        <v/>
      </c>
      <c r="B371" s="151"/>
      <c r="C371" s="111" t="str">
        <f t="shared" si="17"/>
        <v/>
      </c>
      <c r="D371" s="163"/>
      <c r="E371" s="111" t="str">
        <f t="shared" si="18"/>
        <v/>
      </c>
    </row>
    <row r="372" spans="1:5" x14ac:dyDescent="0.25">
      <c r="A372" t="str">
        <f t="shared" si="16"/>
        <v/>
      </c>
      <c r="B372" s="151"/>
      <c r="C372" s="111" t="str">
        <f t="shared" si="17"/>
        <v/>
      </c>
      <c r="D372" s="163"/>
      <c r="E372" s="111" t="str">
        <f t="shared" si="18"/>
        <v/>
      </c>
    </row>
    <row r="373" spans="1:5" x14ac:dyDescent="0.25">
      <c r="A373" t="str">
        <f t="shared" si="16"/>
        <v/>
      </c>
      <c r="B373" s="151"/>
      <c r="C373" s="111" t="str">
        <f t="shared" si="17"/>
        <v/>
      </c>
      <c r="D373" s="163"/>
      <c r="E373" s="111" t="str">
        <f t="shared" si="18"/>
        <v/>
      </c>
    </row>
    <row r="374" spans="1:5" x14ac:dyDescent="0.25">
      <c r="A374" t="str">
        <f t="shared" si="16"/>
        <v/>
      </c>
      <c r="B374" s="151"/>
      <c r="C374" s="111" t="str">
        <f t="shared" si="17"/>
        <v/>
      </c>
      <c r="D374" s="163"/>
      <c r="E374" s="111" t="str">
        <f t="shared" si="18"/>
        <v/>
      </c>
    </row>
    <row r="375" spans="1:5" x14ac:dyDescent="0.25">
      <c r="A375" t="str">
        <f t="shared" si="16"/>
        <v/>
      </c>
      <c r="B375" s="151"/>
      <c r="C375" s="111" t="str">
        <f t="shared" si="17"/>
        <v/>
      </c>
      <c r="D375" s="163"/>
      <c r="E375" s="111" t="str">
        <f t="shared" si="18"/>
        <v/>
      </c>
    </row>
    <row r="376" spans="1:5" x14ac:dyDescent="0.25">
      <c r="A376" t="str">
        <f t="shared" si="16"/>
        <v/>
      </c>
      <c r="B376" s="151"/>
      <c r="C376" s="111" t="str">
        <f t="shared" si="17"/>
        <v/>
      </c>
      <c r="D376" s="163"/>
      <c r="E376" s="111" t="str">
        <f t="shared" si="18"/>
        <v/>
      </c>
    </row>
    <row r="377" spans="1:5" x14ac:dyDescent="0.25">
      <c r="A377" t="str">
        <f t="shared" si="16"/>
        <v/>
      </c>
      <c r="B377" s="151"/>
      <c r="C377" s="111" t="str">
        <f t="shared" si="17"/>
        <v/>
      </c>
      <c r="D377" s="163"/>
      <c r="E377" s="111" t="str">
        <f t="shared" si="18"/>
        <v/>
      </c>
    </row>
    <row r="378" spans="1:5" x14ac:dyDescent="0.25">
      <c r="A378" t="str">
        <f t="shared" si="16"/>
        <v/>
      </c>
      <c r="B378" s="151"/>
      <c r="C378" s="111" t="str">
        <f t="shared" si="17"/>
        <v/>
      </c>
      <c r="D378" s="163"/>
      <c r="E378" s="111" t="str">
        <f t="shared" si="18"/>
        <v/>
      </c>
    </row>
    <row r="379" spans="1:5" x14ac:dyDescent="0.25">
      <c r="A379" t="str">
        <f t="shared" si="16"/>
        <v/>
      </c>
      <c r="B379" s="151"/>
      <c r="C379" s="111" t="str">
        <f t="shared" si="17"/>
        <v/>
      </c>
      <c r="D379" s="163"/>
      <c r="E379" s="111" t="str">
        <f t="shared" si="18"/>
        <v/>
      </c>
    </row>
    <row r="380" spans="1:5" x14ac:dyDescent="0.25">
      <c r="A380" t="str">
        <f t="shared" si="16"/>
        <v/>
      </c>
      <c r="B380" s="151"/>
      <c r="C380" s="111" t="str">
        <f t="shared" si="17"/>
        <v/>
      </c>
      <c r="D380" s="163"/>
      <c r="E380" s="111" t="str">
        <f t="shared" si="18"/>
        <v/>
      </c>
    </row>
    <row r="381" spans="1:5" x14ac:dyDescent="0.25">
      <c r="A381" t="str">
        <f t="shared" si="16"/>
        <v/>
      </c>
      <c r="B381" s="151"/>
      <c r="C381" s="111" t="str">
        <f t="shared" si="17"/>
        <v/>
      </c>
      <c r="D381" s="163"/>
      <c r="E381" s="111" t="str">
        <f t="shared" si="18"/>
        <v/>
      </c>
    </row>
    <row r="382" spans="1:5" x14ac:dyDescent="0.25">
      <c r="A382" t="str">
        <f t="shared" si="16"/>
        <v/>
      </c>
      <c r="B382" s="151"/>
      <c r="C382" s="111" t="str">
        <f t="shared" si="17"/>
        <v/>
      </c>
      <c r="D382" s="163"/>
      <c r="E382" s="111" t="str">
        <f t="shared" si="18"/>
        <v/>
      </c>
    </row>
    <row r="383" spans="1:5" x14ac:dyDescent="0.25">
      <c r="A383" t="str">
        <f t="shared" si="16"/>
        <v/>
      </c>
      <c r="B383" s="151"/>
      <c r="C383" s="111" t="str">
        <f t="shared" si="17"/>
        <v/>
      </c>
      <c r="D383" s="163"/>
      <c r="E383" s="111" t="str">
        <f t="shared" si="18"/>
        <v/>
      </c>
    </row>
    <row r="384" spans="1:5" x14ac:dyDescent="0.25">
      <c r="A384" t="str">
        <f t="shared" si="16"/>
        <v/>
      </c>
      <c r="B384" s="151"/>
      <c r="C384" s="111" t="str">
        <f t="shared" si="17"/>
        <v/>
      </c>
      <c r="D384" s="163"/>
      <c r="E384" s="111" t="str">
        <f t="shared" si="18"/>
        <v/>
      </c>
    </row>
    <row r="385" spans="1:5" x14ac:dyDescent="0.25">
      <c r="A385" t="str">
        <f t="shared" si="16"/>
        <v/>
      </c>
      <c r="B385" s="151"/>
      <c r="C385" s="111" t="str">
        <f t="shared" si="17"/>
        <v/>
      </c>
      <c r="D385" s="163"/>
      <c r="E385" s="111" t="str">
        <f t="shared" si="18"/>
        <v/>
      </c>
    </row>
    <row r="386" spans="1:5" x14ac:dyDescent="0.25">
      <c r="A386" t="str">
        <f t="shared" si="16"/>
        <v/>
      </c>
      <c r="B386" s="151"/>
      <c r="C386" s="111" t="str">
        <f t="shared" si="17"/>
        <v/>
      </c>
      <c r="D386" s="163"/>
      <c r="E386" s="111" t="str">
        <f t="shared" si="18"/>
        <v/>
      </c>
    </row>
    <row r="387" spans="1:5" x14ac:dyDescent="0.25">
      <c r="A387" t="str">
        <f t="shared" si="16"/>
        <v/>
      </c>
      <c r="B387" s="151"/>
      <c r="C387" s="111" t="str">
        <f t="shared" si="17"/>
        <v/>
      </c>
      <c r="D387" s="163"/>
      <c r="E387" s="111" t="str">
        <f t="shared" si="18"/>
        <v/>
      </c>
    </row>
    <row r="388" spans="1:5" x14ac:dyDescent="0.25">
      <c r="A388" t="str">
        <f t="shared" si="16"/>
        <v/>
      </c>
      <c r="B388" s="151"/>
      <c r="C388" s="111" t="str">
        <f t="shared" si="17"/>
        <v/>
      </c>
      <c r="D388" s="163"/>
      <c r="E388" s="111" t="str">
        <f t="shared" si="18"/>
        <v/>
      </c>
    </row>
    <row r="389" spans="1:5" x14ac:dyDescent="0.25">
      <c r="A389" t="str">
        <f t="shared" si="16"/>
        <v/>
      </c>
      <c r="B389" s="151"/>
      <c r="C389" s="111" t="str">
        <f t="shared" si="17"/>
        <v/>
      </c>
      <c r="D389" s="163"/>
      <c r="E389" s="111" t="str">
        <f t="shared" si="18"/>
        <v/>
      </c>
    </row>
    <row r="390" spans="1:5" x14ac:dyDescent="0.25">
      <c r="A390" t="str">
        <f t="shared" si="16"/>
        <v/>
      </c>
      <c r="B390" s="151"/>
      <c r="C390" s="111" t="str">
        <f t="shared" si="17"/>
        <v/>
      </c>
      <c r="D390" s="163"/>
      <c r="E390" s="111" t="str">
        <f t="shared" si="18"/>
        <v/>
      </c>
    </row>
    <row r="391" spans="1:5" x14ac:dyDescent="0.25">
      <c r="A391" t="str">
        <f t="shared" si="16"/>
        <v/>
      </c>
      <c r="B391" s="151"/>
      <c r="C391" s="111" t="str">
        <f t="shared" si="17"/>
        <v/>
      </c>
      <c r="D391" s="163"/>
      <c r="E391" s="111" t="str">
        <f t="shared" si="18"/>
        <v/>
      </c>
    </row>
    <row r="392" spans="1:5" x14ac:dyDescent="0.25">
      <c r="A392" t="str">
        <f t="shared" ref="A392:A455" si="19">IF(B392="site","Project",IF(B392="","",_xlfn.CONCAT(C392,INDEX(A:E,MATCH(C392,E:E,0),1))))</f>
        <v/>
      </c>
      <c r="B392" s="151"/>
      <c r="C392" s="111" t="str">
        <f t="shared" ref="C392:C455" si="20">IF(OR(B392="building envelope",B392="space type"),"Enter Building Name",IF(B392="building","Enter Site Name",""))</f>
        <v/>
      </c>
      <c r="D392" s="163"/>
      <c r="E392" s="111" t="str">
        <f t="shared" ref="E392:E455" si="21">IF(B392="building envelope","Enter Building Envelope Asset",IF(B392="building","Enter Building Name",IF(B392="space type","Enter Space Type Name",IF(B392="site","Enter Site Name",""))))</f>
        <v/>
      </c>
    </row>
    <row r="393" spans="1:5" x14ac:dyDescent="0.25">
      <c r="A393" t="str">
        <f t="shared" si="19"/>
        <v/>
      </c>
      <c r="B393" s="151"/>
      <c r="C393" s="111" t="str">
        <f t="shared" si="20"/>
        <v/>
      </c>
      <c r="D393" s="163"/>
      <c r="E393" s="111" t="str">
        <f t="shared" si="21"/>
        <v/>
      </c>
    </row>
    <row r="394" spans="1:5" x14ac:dyDescent="0.25">
      <c r="A394" t="str">
        <f t="shared" si="19"/>
        <v/>
      </c>
      <c r="B394" s="151"/>
      <c r="C394" s="111" t="str">
        <f t="shared" si="20"/>
        <v/>
      </c>
      <c r="D394" s="163"/>
      <c r="E394" s="111" t="str">
        <f t="shared" si="21"/>
        <v/>
      </c>
    </row>
    <row r="395" spans="1:5" x14ac:dyDescent="0.25">
      <c r="A395" t="str">
        <f t="shared" si="19"/>
        <v/>
      </c>
      <c r="B395" s="151"/>
      <c r="C395" s="111" t="str">
        <f t="shared" si="20"/>
        <v/>
      </c>
      <c r="D395" s="163"/>
      <c r="E395" s="111" t="str">
        <f t="shared" si="21"/>
        <v/>
      </c>
    </row>
    <row r="396" spans="1:5" x14ac:dyDescent="0.25">
      <c r="A396" t="str">
        <f t="shared" si="19"/>
        <v/>
      </c>
      <c r="B396" s="151"/>
      <c r="C396" s="111" t="str">
        <f t="shared" si="20"/>
        <v/>
      </c>
      <c r="D396" s="163"/>
      <c r="E396" s="111" t="str">
        <f t="shared" si="21"/>
        <v/>
      </c>
    </row>
    <row r="397" spans="1:5" x14ac:dyDescent="0.25">
      <c r="A397" t="str">
        <f t="shared" si="19"/>
        <v/>
      </c>
      <c r="B397" s="151"/>
      <c r="C397" s="111" t="str">
        <f t="shared" si="20"/>
        <v/>
      </c>
      <c r="D397" s="163"/>
      <c r="E397" s="111" t="str">
        <f t="shared" si="21"/>
        <v/>
      </c>
    </row>
    <row r="398" spans="1:5" x14ac:dyDescent="0.25">
      <c r="A398" t="str">
        <f t="shared" si="19"/>
        <v/>
      </c>
      <c r="B398" s="151"/>
      <c r="C398" s="111" t="str">
        <f t="shared" si="20"/>
        <v/>
      </c>
      <c r="D398" s="163"/>
      <c r="E398" s="111" t="str">
        <f t="shared" si="21"/>
        <v/>
      </c>
    </row>
    <row r="399" spans="1:5" x14ac:dyDescent="0.25">
      <c r="A399" t="str">
        <f t="shared" si="19"/>
        <v/>
      </c>
      <c r="B399" s="151"/>
      <c r="C399" s="111" t="str">
        <f t="shared" si="20"/>
        <v/>
      </c>
      <c r="D399" s="163"/>
      <c r="E399" s="111" t="str">
        <f t="shared" si="21"/>
        <v/>
      </c>
    </row>
    <row r="400" spans="1:5" x14ac:dyDescent="0.25">
      <c r="A400" t="str">
        <f t="shared" si="19"/>
        <v/>
      </c>
      <c r="B400" s="151"/>
      <c r="C400" s="111" t="str">
        <f t="shared" si="20"/>
        <v/>
      </c>
      <c r="D400" s="163"/>
      <c r="E400" s="111" t="str">
        <f t="shared" si="21"/>
        <v/>
      </c>
    </row>
    <row r="401" spans="1:5" x14ac:dyDescent="0.25">
      <c r="A401" t="str">
        <f t="shared" si="19"/>
        <v/>
      </c>
      <c r="B401" s="151"/>
      <c r="C401" s="111" t="str">
        <f t="shared" si="20"/>
        <v/>
      </c>
      <c r="D401" s="163"/>
      <c r="E401" s="111" t="str">
        <f t="shared" si="21"/>
        <v/>
      </c>
    </row>
    <row r="402" spans="1:5" x14ac:dyDescent="0.25">
      <c r="A402" t="str">
        <f t="shared" si="19"/>
        <v/>
      </c>
      <c r="B402" s="151"/>
      <c r="C402" s="111" t="str">
        <f t="shared" si="20"/>
        <v/>
      </c>
      <c r="D402" s="163"/>
      <c r="E402" s="111" t="str">
        <f t="shared" si="21"/>
        <v/>
      </c>
    </row>
    <row r="403" spans="1:5" x14ac:dyDescent="0.25">
      <c r="A403" t="str">
        <f t="shared" si="19"/>
        <v/>
      </c>
      <c r="B403" s="151"/>
      <c r="C403" s="111" t="str">
        <f t="shared" si="20"/>
        <v/>
      </c>
      <c r="D403" s="163"/>
      <c r="E403" s="111" t="str">
        <f t="shared" si="21"/>
        <v/>
      </c>
    </row>
    <row r="404" spans="1:5" x14ac:dyDescent="0.25">
      <c r="A404" t="str">
        <f t="shared" si="19"/>
        <v/>
      </c>
      <c r="B404" s="151"/>
      <c r="C404" s="111" t="str">
        <f t="shared" si="20"/>
        <v/>
      </c>
      <c r="D404" s="163"/>
      <c r="E404" s="111" t="str">
        <f t="shared" si="21"/>
        <v/>
      </c>
    </row>
    <row r="405" spans="1:5" x14ac:dyDescent="0.25">
      <c r="A405" t="str">
        <f t="shared" si="19"/>
        <v/>
      </c>
      <c r="B405" s="151"/>
      <c r="C405" s="111" t="str">
        <f t="shared" si="20"/>
        <v/>
      </c>
      <c r="D405" s="163"/>
      <c r="E405" s="111" t="str">
        <f t="shared" si="21"/>
        <v/>
      </c>
    </row>
    <row r="406" spans="1:5" x14ac:dyDescent="0.25">
      <c r="A406" t="str">
        <f t="shared" si="19"/>
        <v/>
      </c>
      <c r="B406" s="151"/>
      <c r="C406" s="111" t="str">
        <f t="shared" si="20"/>
        <v/>
      </c>
      <c r="D406" s="163"/>
      <c r="E406" s="111" t="str">
        <f t="shared" si="21"/>
        <v/>
      </c>
    </row>
    <row r="407" spans="1:5" x14ac:dyDescent="0.25">
      <c r="A407" t="str">
        <f t="shared" si="19"/>
        <v/>
      </c>
      <c r="B407" s="151"/>
      <c r="C407" s="111" t="str">
        <f t="shared" si="20"/>
        <v/>
      </c>
      <c r="D407" s="163"/>
      <c r="E407" s="111" t="str">
        <f t="shared" si="21"/>
        <v/>
      </c>
    </row>
    <row r="408" spans="1:5" x14ac:dyDescent="0.25">
      <c r="A408" t="str">
        <f t="shared" si="19"/>
        <v/>
      </c>
      <c r="B408" s="151"/>
      <c r="C408" s="111" t="str">
        <f t="shared" si="20"/>
        <v/>
      </c>
      <c r="D408" s="163"/>
      <c r="E408" s="111" t="str">
        <f t="shared" si="21"/>
        <v/>
      </c>
    </row>
    <row r="409" spans="1:5" x14ac:dyDescent="0.25">
      <c r="A409" t="str">
        <f t="shared" si="19"/>
        <v/>
      </c>
      <c r="B409" s="151"/>
      <c r="C409" s="111" t="str">
        <f t="shared" si="20"/>
        <v/>
      </c>
      <c r="D409" s="163"/>
      <c r="E409" s="111" t="str">
        <f t="shared" si="21"/>
        <v/>
      </c>
    </row>
    <row r="410" spans="1:5" x14ac:dyDescent="0.25">
      <c r="A410" t="str">
        <f t="shared" si="19"/>
        <v/>
      </c>
      <c r="B410" s="151"/>
      <c r="C410" s="111" t="str">
        <f t="shared" si="20"/>
        <v/>
      </c>
      <c r="D410" s="163"/>
      <c r="E410" s="111" t="str">
        <f t="shared" si="21"/>
        <v/>
      </c>
    </row>
    <row r="411" spans="1:5" x14ac:dyDescent="0.25">
      <c r="A411" t="str">
        <f t="shared" si="19"/>
        <v/>
      </c>
      <c r="B411" s="151"/>
      <c r="C411" s="111" t="str">
        <f t="shared" si="20"/>
        <v/>
      </c>
      <c r="D411" s="163"/>
      <c r="E411" s="111" t="str">
        <f t="shared" si="21"/>
        <v/>
      </c>
    </row>
    <row r="412" spans="1:5" x14ac:dyDescent="0.25">
      <c r="A412" t="str">
        <f t="shared" si="19"/>
        <v/>
      </c>
      <c r="B412" s="151"/>
      <c r="C412" s="111" t="str">
        <f t="shared" si="20"/>
        <v/>
      </c>
      <c r="D412" s="163"/>
      <c r="E412" s="111" t="str">
        <f t="shared" si="21"/>
        <v/>
      </c>
    </row>
    <row r="413" spans="1:5" x14ac:dyDescent="0.25">
      <c r="A413" t="str">
        <f t="shared" si="19"/>
        <v/>
      </c>
      <c r="B413" s="151"/>
      <c r="C413" s="111" t="str">
        <f t="shared" si="20"/>
        <v/>
      </c>
      <c r="D413" s="163"/>
      <c r="E413" s="111" t="str">
        <f t="shared" si="21"/>
        <v/>
      </c>
    </row>
    <row r="414" spans="1:5" x14ac:dyDescent="0.25">
      <c r="A414" t="str">
        <f t="shared" si="19"/>
        <v/>
      </c>
      <c r="B414" s="151"/>
      <c r="C414" s="111" t="str">
        <f t="shared" si="20"/>
        <v/>
      </c>
      <c r="D414" s="163"/>
      <c r="E414" s="111" t="str">
        <f t="shared" si="21"/>
        <v/>
      </c>
    </row>
    <row r="415" spans="1:5" x14ac:dyDescent="0.25">
      <c r="A415" t="str">
        <f t="shared" si="19"/>
        <v/>
      </c>
      <c r="B415" s="151"/>
      <c r="C415" s="111" t="str">
        <f t="shared" si="20"/>
        <v/>
      </c>
      <c r="D415" s="163"/>
      <c r="E415" s="111" t="str">
        <f t="shared" si="21"/>
        <v/>
      </c>
    </row>
    <row r="416" spans="1:5" x14ac:dyDescent="0.25">
      <c r="A416" t="str">
        <f t="shared" si="19"/>
        <v/>
      </c>
      <c r="B416" s="151"/>
      <c r="C416" s="111" t="str">
        <f t="shared" si="20"/>
        <v/>
      </c>
      <c r="D416" s="163"/>
      <c r="E416" s="111" t="str">
        <f t="shared" si="21"/>
        <v/>
      </c>
    </row>
    <row r="417" spans="1:5" x14ac:dyDescent="0.25">
      <c r="A417" t="str">
        <f t="shared" si="19"/>
        <v/>
      </c>
      <c r="B417" s="151"/>
      <c r="C417" s="111" t="str">
        <f t="shared" si="20"/>
        <v/>
      </c>
      <c r="D417" s="163"/>
      <c r="E417" s="111" t="str">
        <f t="shared" si="21"/>
        <v/>
      </c>
    </row>
    <row r="418" spans="1:5" x14ac:dyDescent="0.25">
      <c r="A418" t="str">
        <f t="shared" si="19"/>
        <v/>
      </c>
      <c r="B418" s="151"/>
      <c r="C418" s="111" t="str">
        <f t="shared" si="20"/>
        <v/>
      </c>
      <c r="D418" s="163"/>
      <c r="E418" s="111" t="str">
        <f t="shared" si="21"/>
        <v/>
      </c>
    </row>
    <row r="419" spans="1:5" x14ac:dyDescent="0.25">
      <c r="A419" t="str">
        <f t="shared" si="19"/>
        <v/>
      </c>
      <c r="B419" s="151"/>
      <c r="C419" s="111" t="str">
        <f t="shared" si="20"/>
        <v/>
      </c>
      <c r="D419" s="163"/>
      <c r="E419" s="111" t="str">
        <f t="shared" si="21"/>
        <v/>
      </c>
    </row>
    <row r="420" spans="1:5" x14ac:dyDescent="0.25">
      <c r="A420" t="str">
        <f t="shared" si="19"/>
        <v/>
      </c>
      <c r="B420" s="151"/>
      <c r="C420" s="111" t="str">
        <f t="shared" si="20"/>
        <v/>
      </c>
      <c r="D420" s="163"/>
      <c r="E420" s="111" t="str">
        <f t="shared" si="21"/>
        <v/>
      </c>
    </row>
    <row r="421" spans="1:5" x14ac:dyDescent="0.25">
      <c r="A421" t="str">
        <f t="shared" si="19"/>
        <v/>
      </c>
      <c r="B421" s="151"/>
      <c r="C421" s="111" t="str">
        <f t="shared" si="20"/>
        <v/>
      </c>
      <c r="D421" s="163"/>
      <c r="E421" s="111" t="str">
        <f t="shared" si="21"/>
        <v/>
      </c>
    </row>
    <row r="422" spans="1:5" x14ac:dyDescent="0.25">
      <c r="A422" t="str">
        <f t="shared" si="19"/>
        <v/>
      </c>
      <c r="B422" s="151"/>
      <c r="C422" s="111" t="str">
        <f t="shared" si="20"/>
        <v/>
      </c>
      <c r="D422" s="163"/>
      <c r="E422" s="111" t="str">
        <f t="shared" si="21"/>
        <v/>
      </c>
    </row>
    <row r="423" spans="1:5" x14ac:dyDescent="0.25">
      <c r="A423" t="str">
        <f t="shared" si="19"/>
        <v/>
      </c>
      <c r="B423" s="151"/>
      <c r="C423" s="111" t="str">
        <f t="shared" si="20"/>
        <v/>
      </c>
      <c r="D423" s="163"/>
      <c r="E423" s="111" t="str">
        <f t="shared" si="21"/>
        <v/>
      </c>
    </row>
    <row r="424" spans="1:5" x14ac:dyDescent="0.25">
      <c r="A424" t="str">
        <f t="shared" si="19"/>
        <v/>
      </c>
      <c r="B424" s="151"/>
      <c r="C424" s="111" t="str">
        <f t="shared" si="20"/>
        <v/>
      </c>
      <c r="D424" s="163"/>
      <c r="E424" s="111" t="str">
        <f t="shared" si="21"/>
        <v/>
      </c>
    </row>
    <row r="425" spans="1:5" x14ac:dyDescent="0.25">
      <c r="A425" t="str">
        <f t="shared" si="19"/>
        <v/>
      </c>
      <c r="B425" s="151"/>
      <c r="C425" s="111" t="str">
        <f t="shared" si="20"/>
        <v/>
      </c>
      <c r="D425" s="163"/>
      <c r="E425" s="111" t="str">
        <f t="shared" si="21"/>
        <v/>
      </c>
    </row>
    <row r="426" spans="1:5" x14ac:dyDescent="0.25">
      <c r="A426" t="str">
        <f t="shared" si="19"/>
        <v/>
      </c>
      <c r="B426" s="151"/>
      <c r="C426" s="111" t="str">
        <f t="shared" si="20"/>
        <v/>
      </c>
      <c r="D426" s="163"/>
      <c r="E426" s="111" t="str">
        <f t="shared" si="21"/>
        <v/>
      </c>
    </row>
    <row r="427" spans="1:5" x14ac:dyDescent="0.25">
      <c r="A427" t="str">
        <f t="shared" si="19"/>
        <v/>
      </c>
      <c r="B427" s="151"/>
      <c r="C427" s="111" t="str">
        <f t="shared" si="20"/>
        <v/>
      </c>
      <c r="D427" s="163"/>
      <c r="E427" s="111" t="str">
        <f t="shared" si="21"/>
        <v/>
      </c>
    </row>
    <row r="428" spans="1:5" x14ac:dyDescent="0.25">
      <c r="A428" t="str">
        <f t="shared" si="19"/>
        <v/>
      </c>
      <c r="B428" s="151"/>
      <c r="C428" s="111" t="str">
        <f t="shared" si="20"/>
        <v/>
      </c>
      <c r="D428" s="163"/>
      <c r="E428" s="111" t="str">
        <f t="shared" si="21"/>
        <v/>
      </c>
    </row>
    <row r="429" spans="1:5" x14ac:dyDescent="0.25">
      <c r="A429" t="str">
        <f t="shared" si="19"/>
        <v/>
      </c>
      <c r="B429" s="151"/>
      <c r="C429" s="111" t="str">
        <f t="shared" si="20"/>
        <v/>
      </c>
      <c r="D429" s="163"/>
      <c r="E429" s="111" t="str">
        <f t="shared" si="21"/>
        <v/>
      </c>
    </row>
    <row r="430" spans="1:5" x14ac:dyDescent="0.25">
      <c r="A430" t="str">
        <f t="shared" si="19"/>
        <v/>
      </c>
      <c r="B430" s="151"/>
      <c r="C430" s="111" t="str">
        <f t="shared" si="20"/>
        <v/>
      </c>
      <c r="D430" s="163"/>
      <c r="E430" s="111" t="str">
        <f t="shared" si="21"/>
        <v/>
      </c>
    </row>
    <row r="431" spans="1:5" x14ac:dyDescent="0.25">
      <c r="A431" t="str">
        <f t="shared" si="19"/>
        <v/>
      </c>
      <c r="B431" s="151"/>
      <c r="C431" s="111" t="str">
        <f t="shared" si="20"/>
        <v/>
      </c>
      <c r="D431" s="163"/>
      <c r="E431" s="111" t="str">
        <f t="shared" si="21"/>
        <v/>
      </c>
    </row>
    <row r="432" spans="1:5" x14ac:dyDescent="0.25">
      <c r="A432" t="str">
        <f t="shared" si="19"/>
        <v/>
      </c>
      <c r="B432" s="151"/>
      <c r="C432" s="111" t="str">
        <f t="shared" si="20"/>
        <v/>
      </c>
      <c r="D432" s="163"/>
      <c r="E432" s="111" t="str">
        <f t="shared" si="21"/>
        <v/>
      </c>
    </row>
    <row r="433" spans="1:5" x14ac:dyDescent="0.25">
      <c r="A433" t="str">
        <f t="shared" si="19"/>
        <v/>
      </c>
      <c r="B433" s="151"/>
      <c r="C433" s="111" t="str">
        <f t="shared" si="20"/>
        <v/>
      </c>
      <c r="D433" s="163"/>
      <c r="E433" s="111" t="str">
        <f t="shared" si="21"/>
        <v/>
      </c>
    </row>
    <row r="434" spans="1:5" x14ac:dyDescent="0.25">
      <c r="A434" t="str">
        <f t="shared" si="19"/>
        <v/>
      </c>
      <c r="B434" s="151"/>
      <c r="C434" s="111" t="str">
        <f t="shared" si="20"/>
        <v/>
      </c>
      <c r="D434" s="163"/>
      <c r="E434" s="111" t="str">
        <f t="shared" si="21"/>
        <v/>
      </c>
    </row>
    <row r="435" spans="1:5" x14ac:dyDescent="0.25">
      <c r="A435" t="str">
        <f t="shared" si="19"/>
        <v/>
      </c>
      <c r="B435" s="151"/>
      <c r="C435" s="111" t="str">
        <f t="shared" si="20"/>
        <v/>
      </c>
      <c r="D435" s="163"/>
      <c r="E435" s="111" t="str">
        <f t="shared" si="21"/>
        <v/>
      </c>
    </row>
    <row r="436" spans="1:5" x14ac:dyDescent="0.25">
      <c r="A436" t="str">
        <f t="shared" si="19"/>
        <v/>
      </c>
      <c r="B436" s="151"/>
      <c r="C436" s="111" t="str">
        <f t="shared" si="20"/>
        <v/>
      </c>
      <c r="D436" s="163"/>
      <c r="E436" s="111" t="str">
        <f t="shared" si="21"/>
        <v/>
      </c>
    </row>
    <row r="437" spans="1:5" x14ac:dyDescent="0.25">
      <c r="A437" t="str">
        <f t="shared" si="19"/>
        <v/>
      </c>
      <c r="B437" s="151"/>
      <c r="C437" s="111" t="str">
        <f t="shared" si="20"/>
        <v/>
      </c>
      <c r="D437" s="163"/>
      <c r="E437" s="111" t="str">
        <f t="shared" si="21"/>
        <v/>
      </c>
    </row>
    <row r="438" spans="1:5" x14ac:dyDescent="0.25">
      <c r="A438" t="str">
        <f t="shared" si="19"/>
        <v/>
      </c>
      <c r="B438" s="151"/>
      <c r="C438" s="111" t="str">
        <f t="shared" si="20"/>
        <v/>
      </c>
      <c r="D438" s="163"/>
      <c r="E438" s="111" t="str">
        <f t="shared" si="21"/>
        <v/>
      </c>
    </row>
    <row r="439" spans="1:5" x14ac:dyDescent="0.25">
      <c r="A439" t="str">
        <f t="shared" si="19"/>
        <v/>
      </c>
      <c r="B439" s="151"/>
      <c r="C439" s="111" t="str">
        <f t="shared" si="20"/>
        <v/>
      </c>
      <c r="D439" s="163"/>
      <c r="E439" s="111" t="str">
        <f t="shared" si="21"/>
        <v/>
      </c>
    </row>
    <row r="440" spans="1:5" x14ac:dyDescent="0.25">
      <c r="A440" t="str">
        <f t="shared" si="19"/>
        <v/>
      </c>
      <c r="B440" s="151"/>
      <c r="C440" s="111" t="str">
        <f t="shared" si="20"/>
        <v/>
      </c>
      <c r="D440" s="163"/>
      <c r="E440" s="111" t="str">
        <f t="shared" si="21"/>
        <v/>
      </c>
    </row>
    <row r="441" spans="1:5" x14ac:dyDescent="0.25">
      <c r="A441" t="str">
        <f t="shared" si="19"/>
        <v/>
      </c>
      <c r="B441" s="151"/>
      <c r="C441" s="111" t="str">
        <f t="shared" si="20"/>
        <v/>
      </c>
      <c r="D441" s="163"/>
      <c r="E441" s="111" t="str">
        <f t="shared" si="21"/>
        <v/>
      </c>
    </row>
    <row r="442" spans="1:5" x14ac:dyDescent="0.25">
      <c r="A442" t="str">
        <f t="shared" si="19"/>
        <v/>
      </c>
      <c r="B442" s="151"/>
      <c r="C442" s="111" t="str">
        <f t="shared" si="20"/>
        <v/>
      </c>
      <c r="D442" s="163"/>
      <c r="E442" s="111" t="str">
        <f t="shared" si="21"/>
        <v/>
      </c>
    </row>
    <row r="443" spans="1:5" x14ac:dyDescent="0.25">
      <c r="A443" t="str">
        <f t="shared" si="19"/>
        <v/>
      </c>
      <c r="B443" s="151"/>
      <c r="C443" s="111" t="str">
        <f t="shared" si="20"/>
        <v/>
      </c>
      <c r="D443" s="163"/>
      <c r="E443" s="111" t="str">
        <f t="shared" si="21"/>
        <v/>
      </c>
    </row>
    <row r="444" spans="1:5" x14ac:dyDescent="0.25">
      <c r="A444" t="str">
        <f t="shared" si="19"/>
        <v/>
      </c>
      <c r="B444" s="151"/>
      <c r="C444" s="111" t="str">
        <f t="shared" si="20"/>
        <v/>
      </c>
      <c r="D444" s="163"/>
      <c r="E444" s="111" t="str">
        <f t="shared" si="21"/>
        <v/>
      </c>
    </row>
    <row r="445" spans="1:5" x14ac:dyDescent="0.25">
      <c r="A445" t="str">
        <f t="shared" si="19"/>
        <v/>
      </c>
      <c r="B445" s="151"/>
      <c r="C445" s="111" t="str">
        <f t="shared" si="20"/>
        <v/>
      </c>
      <c r="D445" s="163"/>
      <c r="E445" s="111" t="str">
        <f t="shared" si="21"/>
        <v/>
      </c>
    </row>
    <row r="446" spans="1:5" x14ac:dyDescent="0.25">
      <c r="A446" t="str">
        <f t="shared" si="19"/>
        <v/>
      </c>
      <c r="B446" s="151"/>
      <c r="C446" s="111" t="str">
        <f t="shared" si="20"/>
        <v/>
      </c>
      <c r="D446" s="163"/>
      <c r="E446" s="111" t="str">
        <f t="shared" si="21"/>
        <v/>
      </c>
    </row>
    <row r="447" spans="1:5" x14ac:dyDescent="0.25">
      <c r="A447" t="str">
        <f t="shared" si="19"/>
        <v/>
      </c>
      <c r="B447" s="151"/>
      <c r="C447" s="111" t="str">
        <f t="shared" si="20"/>
        <v/>
      </c>
      <c r="D447" s="163"/>
      <c r="E447" s="111" t="str">
        <f t="shared" si="21"/>
        <v/>
      </c>
    </row>
    <row r="448" spans="1:5" x14ac:dyDescent="0.25">
      <c r="A448" t="str">
        <f t="shared" si="19"/>
        <v/>
      </c>
      <c r="B448" s="151"/>
      <c r="C448" s="111" t="str">
        <f t="shared" si="20"/>
        <v/>
      </c>
      <c r="D448" s="163"/>
      <c r="E448" s="111" t="str">
        <f t="shared" si="21"/>
        <v/>
      </c>
    </row>
    <row r="449" spans="1:5" x14ac:dyDescent="0.25">
      <c r="A449" t="str">
        <f t="shared" si="19"/>
        <v/>
      </c>
      <c r="B449" s="151"/>
      <c r="C449" s="111" t="str">
        <f t="shared" si="20"/>
        <v/>
      </c>
      <c r="D449" s="163"/>
      <c r="E449" s="111" t="str">
        <f t="shared" si="21"/>
        <v/>
      </c>
    </row>
    <row r="450" spans="1:5" x14ac:dyDescent="0.25">
      <c r="A450" t="str">
        <f t="shared" si="19"/>
        <v/>
      </c>
      <c r="B450" s="151"/>
      <c r="C450" s="111" t="str">
        <f t="shared" si="20"/>
        <v/>
      </c>
      <c r="D450" s="163"/>
      <c r="E450" s="111" t="str">
        <f t="shared" si="21"/>
        <v/>
      </c>
    </row>
    <row r="451" spans="1:5" x14ac:dyDescent="0.25">
      <c r="A451" t="str">
        <f t="shared" si="19"/>
        <v/>
      </c>
      <c r="B451" s="151"/>
      <c r="C451" s="111" t="str">
        <f t="shared" si="20"/>
        <v/>
      </c>
      <c r="D451" s="163"/>
      <c r="E451" s="111" t="str">
        <f t="shared" si="21"/>
        <v/>
      </c>
    </row>
    <row r="452" spans="1:5" x14ac:dyDescent="0.25">
      <c r="A452" t="str">
        <f t="shared" si="19"/>
        <v/>
      </c>
      <c r="B452" s="151"/>
      <c r="C452" s="111" t="str">
        <f t="shared" si="20"/>
        <v/>
      </c>
      <c r="D452" s="163"/>
      <c r="E452" s="111" t="str">
        <f t="shared" si="21"/>
        <v/>
      </c>
    </row>
    <row r="453" spans="1:5" x14ac:dyDescent="0.25">
      <c r="A453" t="str">
        <f t="shared" si="19"/>
        <v/>
      </c>
      <c r="B453" s="151"/>
      <c r="C453" s="111" t="str">
        <f t="shared" si="20"/>
        <v/>
      </c>
      <c r="D453" s="163"/>
      <c r="E453" s="111" t="str">
        <f t="shared" si="21"/>
        <v/>
      </c>
    </row>
    <row r="454" spans="1:5" x14ac:dyDescent="0.25">
      <c r="A454" t="str">
        <f t="shared" si="19"/>
        <v/>
      </c>
      <c r="B454" s="151"/>
      <c r="C454" s="111" t="str">
        <f t="shared" si="20"/>
        <v/>
      </c>
      <c r="D454" s="163"/>
      <c r="E454" s="111" t="str">
        <f t="shared" si="21"/>
        <v/>
      </c>
    </row>
    <row r="455" spans="1:5" x14ac:dyDescent="0.25">
      <c r="A455" t="str">
        <f t="shared" si="19"/>
        <v/>
      </c>
      <c r="B455" s="151"/>
      <c r="C455" s="111" t="str">
        <f t="shared" si="20"/>
        <v/>
      </c>
      <c r="D455" s="163"/>
      <c r="E455" s="111" t="str">
        <f t="shared" si="21"/>
        <v/>
      </c>
    </row>
    <row r="456" spans="1:5" x14ac:dyDescent="0.25">
      <c r="A456" t="str">
        <f t="shared" ref="A456:A519" si="22">IF(B456="site","Project",IF(B456="","",_xlfn.CONCAT(C456,INDEX(A:E,MATCH(C456,E:E,0),1))))</f>
        <v/>
      </c>
      <c r="B456" s="151"/>
      <c r="C456" s="111" t="str">
        <f t="shared" ref="C456:C519" si="23">IF(OR(B456="building envelope",B456="space type"),"Enter Building Name",IF(B456="building","Enter Site Name",""))</f>
        <v/>
      </c>
      <c r="D456" s="163"/>
      <c r="E456" s="111" t="str">
        <f t="shared" ref="E456:E519" si="24">IF(B456="building envelope","Enter Building Envelope Asset",IF(B456="building","Enter Building Name",IF(B456="space type","Enter Space Type Name",IF(B456="site","Enter Site Name",""))))</f>
        <v/>
      </c>
    </row>
    <row r="457" spans="1:5" x14ac:dyDescent="0.25">
      <c r="A457" t="str">
        <f t="shared" si="22"/>
        <v/>
      </c>
      <c r="B457" s="151"/>
      <c r="C457" s="111" t="str">
        <f t="shared" si="23"/>
        <v/>
      </c>
      <c r="D457" s="163"/>
      <c r="E457" s="111" t="str">
        <f t="shared" si="24"/>
        <v/>
      </c>
    </row>
    <row r="458" spans="1:5" x14ac:dyDescent="0.25">
      <c r="A458" t="str">
        <f t="shared" si="22"/>
        <v/>
      </c>
      <c r="B458" s="151"/>
      <c r="C458" s="111" t="str">
        <f t="shared" si="23"/>
        <v/>
      </c>
      <c r="D458" s="163"/>
      <c r="E458" s="111" t="str">
        <f t="shared" si="24"/>
        <v/>
      </c>
    </row>
    <row r="459" spans="1:5" x14ac:dyDescent="0.25">
      <c r="A459" t="str">
        <f t="shared" si="22"/>
        <v/>
      </c>
      <c r="B459" s="151"/>
      <c r="C459" s="111" t="str">
        <f t="shared" si="23"/>
        <v/>
      </c>
      <c r="D459" s="163"/>
      <c r="E459" s="111" t="str">
        <f t="shared" si="24"/>
        <v/>
      </c>
    </row>
    <row r="460" spans="1:5" x14ac:dyDescent="0.25">
      <c r="A460" t="str">
        <f t="shared" si="22"/>
        <v/>
      </c>
      <c r="B460" s="151"/>
      <c r="C460" s="111" t="str">
        <f t="shared" si="23"/>
        <v/>
      </c>
      <c r="D460" s="163"/>
      <c r="E460" s="111" t="str">
        <f t="shared" si="24"/>
        <v/>
      </c>
    </row>
    <row r="461" spans="1:5" x14ac:dyDescent="0.25">
      <c r="A461" t="str">
        <f t="shared" si="22"/>
        <v/>
      </c>
      <c r="B461" s="151"/>
      <c r="C461" s="111" t="str">
        <f t="shared" si="23"/>
        <v/>
      </c>
      <c r="D461" s="163"/>
      <c r="E461" s="111" t="str">
        <f t="shared" si="24"/>
        <v/>
      </c>
    </row>
    <row r="462" spans="1:5" x14ac:dyDescent="0.25">
      <c r="A462" t="str">
        <f t="shared" si="22"/>
        <v/>
      </c>
      <c r="B462" s="151"/>
      <c r="C462" s="111" t="str">
        <f t="shared" si="23"/>
        <v/>
      </c>
      <c r="D462" s="163"/>
      <c r="E462" s="111" t="str">
        <f t="shared" si="24"/>
        <v/>
      </c>
    </row>
    <row r="463" spans="1:5" x14ac:dyDescent="0.25">
      <c r="A463" t="str">
        <f t="shared" si="22"/>
        <v/>
      </c>
      <c r="B463" s="151"/>
      <c r="C463" s="111" t="str">
        <f t="shared" si="23"/>
        <v/>
      </c>
      <c r="D463" s="163"/>
      <c r="E463" s="111" t="str">
        <f t="shared" si="24"/>
        <v/>
      </c>
    </row>
    <row r="464" spans="1:5" x14ac:dyDescent="0.25">
      <c r="A464" t="str">
        <f t="shared" si="22"/>
        <v/>
      </c>
      <c r="B464" s="151"/>
      <c r="C464" s="111" t="str">
        <f t="shared" si="23"/>
        <v/>
      </c>
      <c r="D464" s="163"/>
      <c r="E464" s="111" t="str">
        <f t="shared" si="24"/>
        <v/>
      </c>
    </row>
    <row r="465" spans="1:5" x14ac:dyDescent="0.25">
      <c r="A465" t="str">
        <f t="shared" si="22"/>
        <v/>
      </c>
      <c r="B465" s="151"/>
      <c r="C465" s="111" t="str">
        <f t="shared" si="23"/>
        <v/>
      </c>
      <c r="D465" s="163"/>
      <c r="E465" s="111" t="str">
        <f t="shared" si="24"/>
        <v/>
      </c>
    </row>
    <row r="466" spans="1:5" x14ac:dyDescent="0.25">
      <c r="A466" t="str">
        <f t="shared" si="22"/>
        <v/>
      </c>
      <c r="B466" s="151"/>
      <c r="C466" s="111" t="str">
        <f t="shared" si="23"/>
        <v/>
      </c>
      <c r="D466" s="163"/>
      <c r="E466" s="111" t="str">
        <f t="shared" si="24"/>
        <v/>
      </c>
    </row>
    <row r="467" spans="1:5" x14ac:dyDescent="0.25">
      <c r="A467" t="str">
        <f t="shared" si="22"/>
        <v/>
      </c>
      <c r="B467" s="151"/>
      <c r="C467" s="111" t="str">
        <f t="shared" si="23"/>
        <v/>
      </c>
      <c r="D467" s="163"/>
      <c r="E467" s="111" t="str">
        <f t="shared" si="24"/>
        <v/>
      </c>
    </row>
    <row r="468" spans="1:5" x14ac:dyDescent="0.25">
      <c r="A468" t="str">
        <f t="shared" si="22"/>
        <v/>
      </c>
      <c r="B468" s="151"/>
      <c r="C468" s="111" t="str">
        <f t="shared" si="23"/>
        <v/>
      </c>
      <c r="D468" s="163"/>
      <c r="E468" s="111" t="str">
        <f t="shared" si="24"/>
        <v/>
      </c>
    </row>
    <row r="469" spans="1:5" x14ac:dyDescent="0.25">
      <c r="A469" t="str">
        <f t="shared" si="22"/>
        <v/>
      </c>
      <c r="B469" s="151"/>
      <c r="C469" s="111" t="str">
        <f t="shared" si="23"/>
        <v/>
      </c>
      <c r="D469" s="163"/>
      <c r="E469" s="111" t="str">
        <f t="shared" si="24"/>
        <v/>
      </c>
    </row>
    <row r="470" spans="1:5" x14ac:dyDescent="0.25">
      <c r="A470" t="str">
        <f t="shared" si="22"/>
        <v/>
      </c>
      <c r="B470" s="151"/>
      <c r="C470" s="111" t="str">
        <f t="shared" si="23"/>
        <v/>
      </c>
      <c r="D470" s="163"/>
      <c r="E470" s="111" t="str">
        <f t="shared" si="24"/>
        <v/>
      </c>
    </row>
    <row r="471" spans="1:5" x14ac:dyDescent="0.25">
      <c r="A471" t="str">
        <f t="shared" si="22"/>
        <v/>
      </c>
      <c r="B471" s="151"/>
      <c r="C471" s="111" t="str">
        <f t="shared" si="23"/>
        <v/>
      </c>
      <c r="D471" s="163"/>
      <c r="E471" s="111" t="str">
        <f t="shared" si="24"/>
        <v/>
      </c>
    </row>
    <row r="472" spans="1:5" x14ac:dyDescent="0.25">
      <c r="A472" t="str">
        <f t="shared" si="22"/>
        <v/>
      </c>
      <c r="B472" s="151"/>
      <c r="C472" s="111" t="str">
        <f t="shared" si="23"/>
        <v/>
      </c>
      <c r="D472" s="163"/>
      <c r="E472" s="111" t="str">
        <f t="shared" si="24"/>
        <v/>
      </c>
    </row>
    <row r="473" spans="1:5" x14ac:dyDescent="0.25">
      <c r="A473" t="str">
        <f t="shared" si="22"/>
        <v/>
      </c>
      <c r="B473" s="151"/>
      <c r="C473" s="111" t="str">
        <f t="shared" si="23"/>
        <v/>
      </c>
      <c r="D473" s="163"/>
      <c r="E473" s="111" t="str">
        <f t="shared" si="24"/>
        <v/>
      </c>
    </row>
    <row r="474" spans="1:5" x14ac:dyDescent="0.25">
      <c r="A474" t="str">
        <f t="shared" si="22"/>
        <v/>
      </c>
      <c r="B474" s="151"/>
      <c r="C474" s="111" t="str">
        <f t="shared" si="23"/>
        <v/>
      </c>
      <c r="D474" s="163"/>
      <c r="E474" s="111" t="str">
        <f t="shared" si="24"/>
        <v/>
      </c>
    </row>
    <row r="475" spans="1:5" x14ac:dyDescent="0.25">
      <c r="A475" t="str">
        <f t="shared" si="22"/>
        <v/>
      </c>
      <c r="B475" s="151"/>
      <c r="C475" s="111" t="str">
        <f t="shared" si="23"/>
        <v/>
      </c>
      <c r="D475" s="163"/>
      <c r="E475" s="111" t="str">
        <f t="shared" si="24"/>
        <v/>
      </c>
    </row>
    <row r="476" spans="1:5" x14ac:dyDescent="0.25">
      <c r="A476" t="str">
        <f t="shared" si="22"/>
        <v/>
      </c>
      <c r="B476" s="151"/>
      <c r="C476" s="111" t="str">
        <f t="shared" si="23"/>
        <v/>
      </c>
      <c r="D476" s="163"/>
      <c r="E476" s="111" t="str">
        <f t="shared" si="24"/>
        <v/>
      </c>
    </row>
    <row r="477" spans="1:5" x14ac:dyDescent="0.25">
      <c r="A477" t="str">
        <f t="shared" si="22"/>
        <v/>
      </c>
      <c r="B477" s="151"/>
      <c r="C477" s="111" t="str">
        <f t="shared" si="23"/>
        <v/>
      </c>
      <c r="D477" s="163"/>
      <c r="E477" s="111" t="str">
        <f t="shared" si="24"/>
        <v/>
      </c>
    </row>
    <row r="478" spans="1:5" x14ac:dyDescent="0.25">
      <c r="A478" t="str">
        <f t="shared" si="22"/>
        <v/>
      </c>
      <c r="B478" s="151"/>
      <c r="C478" s="111" t="str">
        <f t="shared" si="23"/>
        <v/>
      </c>
      <c r="D478" s="163"/>
      <c r="E478" s="111" t="str">
        <f t="shared" si="24"/>
        <v/>
      </c>
    </row>
    <row r="479" spans="1:5" x14ac:dyDescent="0.25">
      <c r="A479" t="str">
        <f t="shared" si="22"/>
        <v/>
      </c>
      <c r="B479" s="151"/>
      <c r="C479" s="111" t="str">
        <f t="shared" si="23"/>
        <v/>
      </c>
      <c r="D479" s="163"/>
      <c r="E479" s="111" t="str">
        <f t="shared" si="24"/>
        <v/>
      </c>
    </row>
    <row r="480" spans="1:5" x14ac:dyDescent="0.25">
      <c r="A480" t="str">
        <f t="shared" si="22"/>
        <v/>
      </c>
      <c r="B480" s="151"/>
      <c r="C480" s="111" t="str">
        <f t="shared" si="23"/>
        <v/>
      </c>
      <c r="D480" s="163"/>
      <c r="E480" s="111" t="str">
        <f t="shared" si="24"/>
        <v/>
      </c>
    </row>
    <row r="481" spans="1:5" x14ac:dyDescent="0.25">
      <c r="A481" t="str">
        <f t="shared" si="22"/>
        <v/>
      </c>
      <c r="B481" s="151"/>
      <c r="C481" s="111" t="str">
        <f t="shared" si="23"/>
        <v/>
      </c>
      <c r="D481" s="163"/>
      <c r="E481" s="111" t="str">
        <f t="shared" si="24"/>
        <v/>
      </c>
    </row>
    <row r="482" spans="1:5" x14ac:dyDescent="0.25">
      <c r="A482" t="str">
        <f t="shared" si="22"/>
        <v/>
      </c>
      <c r="B482" s="151"/>
      <c r="C482" s="111" t="str">
        <f t="shared" si="23"/>
        <v/>
      </c>
      <c r="D482" s="163"/>
      <c r="E482" s="111" t="str">
        <f t="shared" si="24"/>
        <v/>
      </c>
    </row>
    <row r="483" spans="1:5" x14ac:dyDescent="0.25">
      <c r="A483" t="str">
        <f t="shared" si="22"/>
        <v/>
      </c>
      <c r="B483" s="151"/>
      <c r="C483" s="111" t="str">
        <f t="shared" si="23"/>
        <v/>
      </c>
      <c r="D483" s="163"/>
      <c r="E483" s="111" t="str">
        <f t="shared" si="24"/>
        <v/>
      </c>
    </row>
    <row r="484" spans="1:5" x14ac:dyDescent="0.25">
      <c r="A484" t="str">
        <f t="shared" si="22"/>
        <v/>
      </c>
      <c r="B484" s="151"/>
      <c r="C484" s="111" t="str">
        <f t="shared" si="23"/>
        <v/>
      </c>
      <c r="D484" s="163"/>
      <c r="E484" s="111" t="str">
        <f t="shared" si="24"/>
        <v/>
      </c>
    </row>
    <row r="485" spans="1:5" x14ac:dyDescent="0.25">
      <c r="A485" t="str">
        <f t="shared" si="22"/>
        <v/>
      </c>
      <c r="B485" s="151"/>
      <c r="C485" s="111" t="str">
        <f t="shared" si="23"/>
        <v/>
      </c>
      <c r="D485" s="163"/>
      <c r="E485" s="111" t="str">
        <f t="shared" si="24"/>
        <v/>
      </c>
    </row>
    <row r="486" spans="1:5" x14ac:dyDescent="0.25">
      <c r="A486" t="str">
        <f t="shared" si="22"/>
        <v/>
      </c>
      <c r="B486" s="151"/>
      <c r="C486" s="111" t="str">
        <f t="shared" si="23"/>
        <v/>
      </c>
      <c r="D486" s="163"/>
      <c r="E486" s="111" t="str">
        <f t="shared" si="24"/>
        <v/>
      </c>
    </row>
    <row r="487" spans="1:5" x14ac:dyDescent="0.25">
      <c r="A487" t="str">
        <f t="shared" si="22"/>
        <v/>
      </c>
      <c r="B487" s="151"/>
      <c r="C487" s="111" t="str">
        <f t="shared" si="23"/>
        <v/>
      </c>
      <c r="D487" s="163"/>
      <c r="E487" s="111" t="str">
        <f t="shared" si="24"/>
        <v/>
      </c>
    </row>
    <row r="488" spans="1:5" x14ac:dyDescent="0.25">
      <c r="A488" t="str">
        <f t="shared" si="22"/>
        <v/>
      </c>
      <c r="B488" s="151"/>
      <c r="C488" s="111" t="str">
        <f t="shared" si="23"/>
        <v/>
      </c>
      <c r="D488" s="163"/>
      <c r="E488" s="111" t="str">
        <f t="shared" si="24"/>
        <v/>
      </c>
    </row>
    <row r="489" spans="1:5" x14ac:dyDescent="0.25">
      <c r="A489" t="str">
        <f t="shared" si="22"/>
        <v/>
      </c>
      <c r="B489" s="151"/>
      <c r="C489" s="111" t="str">
        <f t="shared" si="23"/>
        <v/>
      </c>
      <c r="D489" s="163"/>
      <c r="E489" s="111" t="str">
        <f t="shared" si="24"/>
        <v/>
      </c>
    </row>
    <row r="490" spans="1:5" x14ac:dyDescent="0.25">
      <c r="A490" t="str">
        <f t="shared" si="22"/>
        <v/>
      </c>
      <c r="B490" s="151"/>
      <c r="C490" s="111" t="str">
        <f t="shared" si="23"/>
        <v/>
      </c>
      <c r="D490" s="163"/>
      <c r="E490" s="111" t="str">
        <f t="shared" si="24"/>
        <v/>
      </c>
    </row>
    <row r="491" spans="1:5" x14ac:dyDescent="0.25">
      <c r="A491" t="str">
        <f t="shared" si="22"/>
        <v/>
      </c>
      <c r="B491" s="151"/>
      <c r="C491" s="111" t="str">
        <f t="shared" si="23"/>
        <v/>
      </c>
      <c r="D491" s="163"/>
      <c r="E491" s="111" t="str">
        <f t="shared" si="24"/>
        <v/>
      </c>
    </row>
    <row r="492" spans="1:5" x14ac:dyDescent="0.25">
      <c r="A492" t="str">
        <f t="shared" si="22"/>
        <v/>
      </c>
      <c r="B492" s="151"/>
      <c r="C492" s="111" t="str">
        <f t="shared" si="23"/>
        <v/>
      </c>
      <c r="D492" s="163"/>
      <c r="E492" s="111" t="str">
        <f t="shared" si="24"/>
        <v/>
      </c>
    </row>
    <row r="493" spans="1:5" x14ac:dyDescent="0.25">
      <c r="A493" t="str">
        <f t="shared" si="22"/>
        <v/>
      </c>
      <c r="B493" s="151"/>
      <c r="C493" s="111" t="str">
        <f t="shared" si="23"/>
        <v/>
      </c>
      <c r="D493" s="163"/>
      <c r="E493" s="111" t="str">
        <f t="shared" si="24"/>
        <v/>
      </c>
    </row>
    <row r="494" spans="1:5" x14ac:dyDescent="0.25">
      <c r="A494" t="str">
        <f t="shared" si="22"/>
        <v/>
      </c>
      <c r="B494" s="151"/>
      <c r="C494" s="111" t="str">
        <f t="shared" si="23"/>
        <v/>
      </c>
      <c r="D494" s="163"/>
      <c r="E494" s="111" t="str">
        <f t="shared" si="24"/>
        <v/>
      </c>
    </row>
    <row r="495" spans="1:5" x14ac:dyDescent="0.25">
      <c r="A495" t="str">
        <f t="shared" si="22"/>
        <v/>
      </c>
      <c r="B495" s="151"/>
      <c r="C495" s="111" t="str">
        <f t="shared" si="23"/>
        <v/>
      </c>
      <c r="D495" s="163"/>
      <c r="E495" s="111" t="str">
        <f t="shared" si="24"/>
        <v/>
      </c>
    </row>
    <row r="496" spans="1:5" x14ac:dyDescent="0.25">
      <c r="A496" t="str">
        <f t="shared" si="22"/>
        <v/>
      </c>
      <c r="B496" s="151"/>
      <c r="C496" s="111" t="str">
        <f t="shared" si="23"/>
        <v/>
      </c>
      <c r="D496" s="163"/>
      <c r="E496" s="111" t="str">
        <f t="shared" si="24"/>
        <v/>
      </c>
    </row>
    <row r="497" spans="1:5" x14ac:dyDescent="0.25">
      <c r="A497" t="str">
        <f t="shared" si="22"/>
        <v/>
      </c>
      <c r="B497" s="151"/>
      <c r="C497" s="111" t="str">
        <f t="shared" si="23"/>
        <v/>
      </c>
      <c r="D497" s="163"/>
      <c r="E497" s="111" t="str">
        <f t="shared" si="24"/>
        <v/>
      </c>
    </row>
    <row r="498" spans="1:5" x14ac:dyDescent="0.25">
      <c r="A498" t="str">
        <f t="shared" si="22"/>
        <v/>
      </c>
      <c r="B498" s="151"/>
      <c r="C498" s="111" t="str">
        <f t="shared" si="23"/>
        <v/>
      </c>
      <c r="D498" s="163"/>
      <c r="E498" s="111" t="str">
        <f t="shared" si="24"/>
        <v/>
      </c>
    </row>
    <row r="499" spans="1:5" x14ac:dyDescent="0.25">
      <c r="A499" t="str">
        <f t="shared" si="22"/>
        <v/>
      </c>
      <c r="B499" s="151"/>
      <c r="C499" s="111" t="str">
        <f t="shared" si="23"/>
        <v/>
      </c>
      <c r="D499" s="163"/>
      <c r="E499" s="111" t="str">
        <f t="shared" si="24"/>
        <v/>
      </c>
    </row>
    <row r="500" spans="1:5" x14ac:dyDescent="0.25">
      <c r="A500" t="str">
        <f t="shared" si="22"/>
        <v/>
      </c>
      <c r="B500" s="151"/>
      <c r="C500" s="111" t="str">
        <f t="shared" si="23"/>
        <v/>
      </c>
      <c r="D500" s="163"/>
      <c r="E500" s="111" t="str">
        <f t="shared" si="24"/>
        <v/>
      </c>
    </row>
    <row r="501" spans="1:5" x14ac:dyDescent="0.25">
      <c r="A501" t="str">
        <f t="shared" si="22"/>
        <v/>
      </c>
      <c r="B501" s="151"/>
      <c r="C501" s="111" t="str">
        <f t="shared" si="23"/>
        <v/>
      </c>
      <c r="D501" s="163"/>
      <c r="E501" s="111" t="str">
        <f t="shared" si="24"/>
        <v/>
      </c>
    </row>
    <row r="502" spans="1:5" x14ac:dyDescent="0.25">
      <c r="A502" t="str">
        <f t="shared" si="22"/>
        <v/>
      </c>
      <c r="B502" s="151"/>
      <c r="C502" s="111" t="str">
        <f t="shared" si="23"/>
        <v/>
      </c>
      <c r="D502" s="163"/>
      <c r="E502" s="111" t="str">
        <f t="shared" si="24"/>
        <v/>
      </c>
    </row>
    <row r="503" spans="1:5" x14ac:dyDescent="0.25">
      <c r="A503" t="str">
        <f t="shared" si="22"/>
        <v/>
      </c>
      <c r="B503" s="151"/>
      <c r="C503" s="111" t="str">
        <f t="shared" si="23"/>
        <v/>
      </c>
      <c r="D503" s="163"/>
      <c r="E503" s="111" t="str">
        <f t="shared" si="24"/>
        <v/>
      </c>
    </row>
    <row r="504" spans="1:5" x14ac:dyDescent="0.25">
      <c r="A504" t="str">
        <f t="shared" si="22"/>
        <v/>
      </c>
      <c r="B504" s="151"/>
      <c r="C504" s="111" t="str">
        <f t="shared" si="23"/>
        <v/>
      </c>
      <c r="D504" s="163"/>
      <c r="E504" s="111" t="str">
        <f t="shared" si="24"/>
        <v/>
      </c>
    </row>
    <row r="505" spans="1:5" x14ac:dyDescent="0.25">
      <c r="A505" t="str">
        <f t="shared" si="22"/>
        <v/>
      </c>
      <c r="B505" s="151"/>
      <c r="C505" s="111" t="str">
        <f t="shared" si="23"/>
        <v/>
      </c>
      <c r="D505" s="163"/>
      <c r="E505" s="111" t="str">
        <f t="shared" si="24"/>
        <v/>
      </c>
    </row>
    <row r="506" spans="1:5" x14ac:dyDescent="0.25">
      <c r="A506" t="str">
        <f t="shared" si="22"/>
        <v/>
      </c>
      <c r="B506" s="151"/>
      <c r="C506" s="111" t="str">
        <f t="shared" si="23"/>
        <v/>
      </c>
      <c r="D506" s="163"/>
      <c r="E506" s="111" t="str">
        <f t="shared" si="24"/>
        <v/>
      </c>
    </row>
    <row r="507" spans="1:5" x14ac:dyDescent="0.25">
      <c r="A507" t="str">
        <f t="shared" si="22"/>
        <v/>
      </c>
      <c r="B507" s="151"/>
      <c r="C507" s="111" t="str">
        <f t="shared" si="23"/>
        <v/>
      </c>
      <c r="D507" s="163"/>
      <c r="E507" s="111" t="str">
        <f t="shared" si="24"/>
        <v/>
      </c>
    </row>
    <row r="508" spans="1:5" x14ac:dyDescent="0.25">
      <c r="A508" t="str">
        <f t="shared" si="22"/>
        <v/>
      </c>
      <c r="B508" s="151"/>
      <c r="C508" s="111" t="str">
        <f t="shared" si="23"/>
        <v/>
      </c>
      <c r="D508" s="163"/>
      <c r="E508" s="111" t="str">
        <f t="shared" si="24"/>
        <v/>
      </c>
    </row>
    <row r="509" spans="1:5" x14ac:dyDescent="0.25">
      <c r="A509" t="str">
        <f t="shared" si="22"/>
        <v/>
      </c>
      <c r="B509" s="151"/>
      <c r="C509" s="111" t="str">
        <f t="shared" si="23"/>
        <v/>
      </c>
      <c r="D509" s="163"/>
      <c r="E509" s="111" t="str">
        <f t="shared" si="24"/>
        <v/>
      </c>
    </row>
    <row r="510" spans="1:5" x14ac:dyDescent="0.25">
      <c r="A510" t="str">
        <f t="shared" si="22"/>
        <v/>
      </c>
      <c r="B510" s="151"/>
      <c r="C510" s="111" t="str">
        <f t="shared" si="23"/>
        <v/>
      </c>
      <c r="D510" s="163"/>
      <c r="E510" s="111" t="str">
        <f t="shared" si="24"/>
        <v/>
      </c>
    </row>
    <row r="511" spans="1:5" x14ac:dyDescent="0.25">
      <c r="A511" t="str">
        <f t="shared" si="22"/>
        <v/>
      </c>
      <c r="B511" s="151"/>
      <c r="C511" s="111" t="str">
        <f t="shared" si="23"/>
        <v/>
      </c>
      <c r="D511" s="163"/>
      <c r="E511" s="111" t="str">
        <f t="shared" si="24"/>
        <v/>
      </c>
    </row>
    <row r="512" spans="1:5" x14ac:dyDescent="0.25">
      <c r="A512" t="str">
        <f t="shared" si="22"/>
        <v/>
      </c>
      <c r="B512" s="151"/>
      <c r="C512" s="111" t="str">
        <f t="shared" si="23"/>
        <v/>
      </c>
      <c r="D512" s="163"/>
      <c r="E512" s="111" t="str">
        <f t="shared" si="24"/>
        <v/>
      </c>
    </row>
    <row r="513" spans="1:5" x14ac:dyDescent="0.25">
      <c r="A513" t="str">
        <f t="shared" si="22"/>
        <v/>
      </c>
      <c r="B513" s="151"/>
      <c r="C513" s="111" t="str">
        <f t="shared" si="23"/>
        <v/>
      </c>
      <c r="D513" s="163"/>
      <c r="E513" s="111" t="str">
        <f t="shared" si="24"/>
        <v/>
      </c>
    </row>
    <row r="514" spans="1:5" x14ac:dyDescent="0.25">
      <c r="A514" t="str">
        <f t="shared" si="22"/>
        <v/>
      </c>
      <c r="B514" s="151"/>
      <c r="C514" s="111" t="str">
        <f t="shared" si="23"/>
        <v/>
      </c>
      <c r="D514" s="163"/>
      <c r="E514" s="111" t="str">
        <f t="shared" si="24"/>
        <v/>
      </c>
    </row>
    <row r="515" spans="1:5" x14ac:dyDescent="0.25">
      <c r="A515" t="str">
        <f t="shared" si="22"/>
        <v/>
      </c>
      <c r="B515" s="151"/>
      <c r="C515" s="111" t="str">
        <f t="shared" si="23"/>
        <v/>
      </c>
      <c r="D515" s="163"/>
      <c r="E515" s="111" t="str">
        <f t="shared" si="24"/>
        <v/>
      </c>
    </row>
    <row r="516" spans="1:5" x14ac:dyDescent="0.25">
      <c r="A516" t="str">
        <f t="shared" si="22"/>
        <v/>
      </c>
      <c r="B516" s="151"/>
      <c r="C516" s="111" t="str">
        <f t="shared" si="23"/>
        <v/>
      </c>
      <c r="D516" s="163"/>
      <c r="E516" s="111" t="str">
        <f t="shared" si="24"/>
        <v/>
      </c>
    </row>
    <row r="517" spans="1:5" x14ac:dyDescent="0.25">
      <c r="A517" t="str">
        <f t="shared" si="22"/>
        <v/>
      </c>
      <c r="B517" s="151"/>
      <c r="C517" s="111" t="str">
        <f t="shared" si="23"/>
        <v/>
      </c>
      <c r="D517" s="163"/>
      <c r="E517" s="111" t="str">
        <f t="shared" si="24"/>
        <v/>
      </c>
    </row>
    <row r="518" spans="1:5" x14ac:dyDescent="0.25">
      <c r="A518" t="str">
        <f t="shared" si="22"/>
        <v/>
      </c>
      <c r="B518" s="151"/>
      <c r="C518" s="111" t="str">
        <f t="shared" si="23"/>
        <v/>
      </c>
      <c r="D518" s="163"/>
      <c r="E518" s="111" t="str">
        <f t="shared" si="24"/>
        <v/>
      </c>
    </row>
    <row r="519" spans="1:5" x14ac:dyDescent="0.25">
      <c r="A519" t="str">
        <f t="shared" si="22"/>
        <v/>
      </c>
      <c r="B519" s="151"/>
      <c r="C519" s="111" t="str">
        <f t="shared" si="23"/>
        <v/>
      </c>
      <c r="D519" s="163"/>
      <c r="E519" s="111" t="str">
        <f t="shared" si="24"/>
        <v/>
      </c>
    </row>
    <row r="520" spans="1:5" x14ac:dyDescent="0.25">
      <c r="A520" t="str">
        <f t="shared" ref="A520:A583" si="25">IF(B520="site","Project",IF(B520="","",_xlfn.CONCAT(C520,INDEX(A:E,MATCH(C520,E:E,0),1))))</f>
        <v/>
      </c>
      <c r="B520" s="151"/>
      <c r="C520" s="111" t="str">
        <f t="shared" ref="C520:C583" si="26">IF(OR(B520="building envelope",B520="space type"),"Enter Building Name",IF(B520="building","Enter Site Name",""))</f>
        <v/>
      </c>
      <c r="D520" s="163"/>
      <c r="E520" s="111" t="str">
        <f t="shared" ref="E520:E583" si="27">IF(B520="building envelope","Enter Building Envelope Asset",IF(B520="building","Enter Building Name",IF(B520="space type","Enter Space Type Name",IF(B520="site","Enter Site Name",""))))</f>
        <v/>
      </c>
    </row>
    <row r="521" spans="1:5" x14ac:dyDescent="0.25">
      <c r="A521" t="str">
        <f t="shared" si="25"/>
        <v/>
      </c>
      <c r="B521" s="151"/>
      <c r="C521" s="111" t="str">
        <f t="shared" si="26"/>
        <v/>
      </c>
      <c r="D521" s="163"/>
      <c r="E521" s="111" t="str">
        <f t="shared" si="27"/>
        <v/>
      </c>
    </row>
    <row r="522" spans="1:5" x14ac:dyDescent="0.25">
      <c r="A522" t="str">
        <f t="shared" si="25"/>
        <v/>
      </c>
      <c r="B522" s="151"/>
      <c r="C522" s="111" t="str">
        <f t="shared" si="26"/>
        <v/>
      </c>
      <c r="D522" s="163"/>
      <c r="E522" s="111" t="str">
        <f t="shared" si="27"/>
        <v/>
      </c>
    </row>
    <row r="523" spans="1:5" x14ac:dyDescent="0.25">
      <c r="A523" t="str">
        <f t="shared" si="25"/>
        <v/>
      </c>
      <c r="B523" s="151"/>
      <c r="C523" s="111" t="str">
        <f t="shared" si="26"/>
        <v/>
      </c>
      <c r="D523" s="163"/>
      <c r="E523" s="111" t="str">
        <f t="shared" si="27"/>
        <v/>
      </c>
    </row>
    <row r="524" spans="1:5" x14ac:dyDescent="0.25">
      <c r="A524" t="str">
        <f t="shared" si="25"/>
        <v/>
      </c>
      <c r="B524" s="151"/>
      <c r="C524" s="111" t="str">
        <f t="shared" si="26"/>
        <v/>
      </c>
      <c r="D524" s="163"/>
      <c r="E524" s="111" t="str">
        <f t="shared" si="27"/>
        <v/>
      </c>
    </row>
    <row r="525" spans="1:5" x14ac:dyDescent="0.25">
      <c r="A525" t="str">
        <f t="shared" si="25"/>
        <v/>
      </c>
      <c r="B525" s="151"/>
      <c r="C525" s="111" t="str">
        <f t="shared" si="26"/>
        <v/>
      </c>
      <c r="D525" s="163"/>
      <c r="E525" s="111" t="str">
        <f t="shared" si="27"/>
        <v/>
      </c>
    </row>
    <row r="526" spans="1:5" x14ac:dyDescent="0.25">
      <c r="A526" t="str">
        <f t="shared" si="25"/>
        <v/>
      </c>
      <c r="B526" s="151"/>
      <c r="C526" s="111" t="str">
        <f t="shared" si="26"/>
        <v/>
      </c>
      <c r="D526" s="163"/>
      <c r="E526" s="111" t="str">
        <f t="shared" si="27"/>
        <v/>
      </c>
    </row>
    <row r="527" spans="1:5" x14ac:dyDescent="0.25">
      <c r="A527" t="str">
        <f t="shared" si="25"/>
        <v/>
      </c>
      <c r="B527" s="151"/>
      <c r="C527" s="111" t="str">
        <f t="shared" si="26"/>
        <v/>
      </c>
      <c r="D527" s="163"/>
      <c r="E527" s="111" t="str">
        <f t="shared" si="27"/>
        <v/>
      </c>
    </row>
    <row r="528" spans="1:5" x14ac:dyDescent="0.25">
      <c r="A528" t="str">
        <f t="shared" si="25"/>
        <v/>
      </c>
      <c r="B528" s="151"/>
      <c r="C528" s="111" t="str">
        <f t="shared" si="26"/>
        <v/>
      </c>
      <c r="D528" s="163"/>
      <c r="E528" s="111" t="str">
        <f t="shared" si="27"/>
        <v/>
      </c>
    </row>
    <row r="529" spans="1:5" x14ac:dyDescent="0.25">
      <c r="A529" t="str">
        <f t="shared" si="25"/>
        <v/>
      </c>
      <c r="B529" s="151"/>
      <c r="C529" s="111" t="str">
        <f t="shared" si="26"/>
        <v/>
      </c>
      <c r="D529" s="163"/>
      <c r="E529" s="111" t="str">
        <f t="shared" si="27"/>
        <v/>
      </c>
    </row>
    <row r="530" spans="1:5" x14ac:dyDescent="0.25">
      <c r="A530" t="str">
        <f t="shared" si="25"/>
        <v/>
      </c>
      <c r="B530" s="151"/>
      <c r="C530" s="111" t="str">
        <f t="shared" si="26"/>
        <v/>
      </c>
      <c r="D530" s="163"/>
      <c r="E530" s="111" t="str">
        <f t="shared" si="27"/>
        <v/>
      </c>
    </row>
    <row r="531" spans="1:5" x14ac:dyDescent="0.25">
      <c r="A531" t="str">
        <f t="shared" si="25"/>
        <v/>
      </c>
      <c r="B531" s="151"/>
      <c r="C531" s="111" t="str">
        <f t="shared" si="26"/>
        <v/>
      </c>
      <c r="D531" s="163"/>
      <c r="E531" s="111" t="str">
        <f t="shared" si="27"/>
        <v/>
      </c>
    </row>
    <row r="532" spans="1:5" x14ac:dyDescent="0.25">
      <c r="A532" t="str">
        <f t="shared" si="25"/>
        <v/>
      </c>
      <c r="B532" s="151"/>
      <c r="C532" s="111" t="str">
        <f t="shared" si="26"/>
        <v/>
      </c>
      <c r="D532" s="163"/>
      <c r="E532" s="111" t="str">
        <f t="shared" si="27"/>
        <v/>
      </c>
    </row>
    <row r="533" spans="1:5" x14ac:dyDescent="0.25">
      <c r="A533" t="str">
        <f t="shared" si="25"/>
        <v/>
      </c>
      <c r="B533" s="151"/>
      <c r="C533" s="111" t="str">
        <f t="shared" si="26"/>
        <v/>
      </c>
      <c r="D533" s="163"/>
      <c r="E533" s="111" t="str">
        <f t="shared" si="27"/>
        <v/>
      </c>
    </row>
    <row r="534" spans="1:5" x14ac:dyDescent="0.25">
      <c r="A534" t="str">
        <f t="shared" si="25"/>
        <v/>
      </c>
      <c r="B534" s="151"/>
      <c r="C534" s="111" t="str">
        <f t="shared" si="26"/>
        <v/>
      </c>
      <c r="D534" s="163"/>
      <c r="E534" s="111" t="str">
        <f t="shared" si="27"/>
        <v/>
      </c>
    </row>
    <row r="535" spans="1:5" x14ac:dyDescent="0.25">
      <c r="A535" t="str">
        <f t="shared" si="25"/>
        <v/>
      </c>
      <c r="B535" s="151"/>
      <c r="C535" s="111" t="str">
        <f t="shared" si="26"/>
        <v/>
      </c>
      <c r="D535" s="163"/>
      <c r="E535" s="111" t="str">
        <f t="shared" si="27"/>
        <v/>
      </c>
    </row>
    <row r="536" spans="1:5" x14ac:dyDescent="0.25">
      <c r="A536" t="str">
        <f t="shared" si="25"/>
        <v/>
      </c>
      <c r="B536" s="151"/>
      <c r="C536" s="111" t="str">
        <f t="shared" si="26"/>
        <v/>
      </c>
      <c r="D536" s="163"/>
      <c r="E536" s="111" t="str">
        <f t="shared" si="27"/>
        <v/>
      </c>
    </row>
    <row r="537" spans="1:5" x14ac:dyDescent="0.25">
      <c r="A537" t="str">
        <f t="shared" si="25"/>
        <v/>
      </c>
      <c r="B537" s="151"/>
      <c r="C537" s="111" t="str">
        <f t="shared" si="26"/>
        <v/>
      </c>
      <c r="D537" s="163"/>
      <c r="E537" s="111" t="str">
        <f t="shared" si="27"/>
        <v/>
      </c>
    </row>
    <row r="538" spans="1:5" x14ac:dyDescent="0.25">
      <c r="A538" t="str">
        <f t="shared" si="25"/>
        <v/>
      </c>
      <c r="B538" s="151"/>
      <c r="C538" s="111" t="str">
        <f t="shared" si="26"/>
        <v/>
      </c>
      <c r="D538" s="163"/>
      <c r="E538" s="111" t="str">
        <f t="shared" si="27"/>
        <v/>
      </c>
    </row>
    <row r="539" spans="1:5" x14ac:dyDescent="0.25">
      <c r="A539" t="str">
        <f t="shared" si="25"/>
        <v/>
      </c>
      <c r="B539" s="151"/>
      <c r="C539" s="111" t="str">
        <f t="shared" si="26"/>
        <v/>
      </c>
      <c r="D539" s="163"/>
      <c r="E539" s="111" t="str">
        <f t="shared" si="27"/>
        <v/>
      </c>
    </row>
    <row r="540" spans="1:5" x14ac:dyDescent="0.25">
      <c r="A540" t="str">
        <f t="shared" si="25"/>
        <v/>
      </c>
      <c r="B540" s="151"/>
      <c r="C540" s="111" t="str">
        <f t="shared" si="26"/>
        <v/>
      </c>
      <c r="D540" s="163"/>
      <c r="E540" s="111" t="str">
        <f t="shared" si="27"/>
        <v/>
      </c>
    </row>
    <row r="541" spans="1:5" x14ac:dyDescent="0.25">
      <c r="A541" t="str">
        <f t="shared" si="25"/>
        <v/>
      </c>
      <c r="B541" s="151"/>
      <c r="C541" s="111" t="str">
        <f t="shared" si="26"/>
        <v/>
      </c>
      <c r="D541" s="163"/>
      <c r="E541" s="111" t="str">
        <f t="shared" si="27"/>
        <v/>
      </c>
    </row>
    <row r="542" spans="1:5" x14ac:dyDescent="0.25">
      <c r="A542" t="str">
        <f t="shared" si="25"/>
        <v/>
      </c>
      <c r="B542" s="151"/>
      <c r="C542" s="111" t="str">
        <f t="shared" si="26"/>
        <v/>
      </c>
      <c r="D542" s="163"/>
      <c r="E542" s="111" t="str">
        <f t="shared" si="27"/>
        <v/>
      </c>
    </row>
    <row r="543" spans="1:5" x14ac:dyDescent="0.25">
      <c r="A543" t="str">
        <f t="shared" si="25"/>
        <v/>
      </c>
      <c r="B543" s="151"/>
      <c r="C543" s="111" t="str">
        <f t="shared" si="26"/>
        <v/>
      </c>
      <c r="D543" s="163"/>
      <c r="E543" s="111" t="str">
        <f t="shared" si="27"/>
        <v/>
      </c>
    </row>
    <row r="544" spans="1:5" x14ac:dyDescent="0.25">
      <c r="A544" t="str">
        <f t="shared" si="25"/>
        <v/>
      </c>
      <c r="B544" s="151"/>
      <c r="C544" s="111" t="str">
        <f t="shared" si="26"/>
        <v/>
      </c>
      <c r="D544" s="163"/>
      <c r="E544" s="111" t="str">
        <f t="shared" si="27"/>
        <v/>
      </c>
    </row>
    <row r="545" spans="1:5" x14ac:dyDescent="0.25">
      <c r="A545" t="str">
        <f t="shared" si="25"/>
        <v/>
      </c>
      <c r="B545" s="151"/>
      <c r="C545" s="111" t="str">
        <f t="shared" si="26"/>
        <v/>
      </c>
      <c r="D545" s="163"/>
      <c r="E545" s="111" t="str">
        <f t="shared" si="27"/>
        <v/>
      </c>
    </row>
    <row r="546" spans="1:5" x14ac:dyDescent="0.25">
      <c r="A546" t="str">
        <f t="shared" si="25"/>
        <v/>
      </c>
      <c r="B546" s="151"/>
      <c r="C546" s="111" t="str">
        <f t="shared" si="26"/>
        <v/>
      </c>
      <c r="D546" s="163"/>
      <c r="E546" s="111" t="str">
        <f t="shared" si="27"/>
        <v/>
      </c>
    </row>
    <row r="547" spans="1:5" x14ac:dyDescent="0.25">
      <c r="A547" t="str">
        <f t="shared" si="25"/>
        <v/>
      </c>
      <c r="B547" s="151"/>
      <c r="C547" s="111" t="str">
        <f t="shared" si="26"/>
        <v/>
      </c>
      <c r="D547" s="163"/>
      <c r="E547" s="111" t="str">
        <f t="shared" si="27"/>
        <v/>
      </c>
    </row>
    <row r="548" spans="1:5" x14ac:dyDescent="0.25">
      <c r="A548" t="str">
        <f t="shared" si="25"/>
        <v/>
      </c>
      <c r="B548" s="151"/>
      <c r="C548" s="111" t="str">
        <f t="shared" si="26"/>
        <v/>
      </c>
      <c r="D548" s="163"/>
      <c r="E548" s="111" t="str">
        <f t="shared" si="27"/>
        <v/>
      </c>
    </row>
    <row r="549" spans="1:5" x14ac:dyDescent="0.25">
      <c r="A549" t="str">
        <f t="shared" si="25"/>
        <v/>
      </c>
      <c r="B549" s="151"/>
      <c r="C549" s="111" t="str">
        <f t="shared" si="26"/>
        <v/>
      </c>
      <c r="D549" s="163"/>
      <c r="E549" s="111" t="str">
        <f t="shared" si="27"/>
        <v/>
      </c>
    </row>
    <row r="550" spans="1:5" x14ac:dyDescent="0.25">
      <c r="A550" t="str">
        <f t="shared" si="25"/>
        <v/>
      </c>
      <c r="B550" s="151"/>
      <c r="C550" s="111" t="str">
        <f t="shared" si="26"/>
        <v/>
      </c>
      <c r="D550" s="163"/>
      <c r="E550" s="111" t="str">
        <f t="shared" si="27"/>
        <v/>
      </c>
    </row>
    <row r="551" spans="1:5" x14ac:dyDescent="0.25">
      <c r="A551" t="str">
        <f t="shared" si="25"/>
        <v/>
      </c>
      <c r="B551" s="151"/>
      <c r="C551" s="111" t="str">
        <f t="shared" si="26"/>
        <v/>
      </c>
      <c r="D551" s="163"/>
      <c r="E551" s="111" t="str">
        <f t="shared" si="27"/>
        <v/>
      </c>
    </row>
    <row r="552" spans="1:5" x14ac:dyDescent="0.25">
      <c r="A552" t="str">
        <f t="shared" si="25"/>
        <v/>
      </c>
      <c r="B552" s="151"/>
      <c r="C552" s="111" t="str">
        <f t="shared" si="26"/>
        <v/>
      </c>
      <c r="D552" s="163"/>
      <c r="E552" s="111" t="str">
        <f t="shared" si="27"/>
        <v/>
      </c>
    </row>
    <row r="553" spans="1:5" x14ac:dyDescent="0.25">
      <c r="A553" t="str">
        <f t="shared" si="25"/>
        <v/>
      </c>
      <c r="B553" s="151"/>
      <c r="C553" s="111" t="str">
        <f t="shared" si="26"/>
        <v/>
      </c>
      <c r="D553" s="163"/>
      <c r="E553" s="111" t="str">
        <f t="shared" si="27"/>
        <v/>
      </c>
    </row>
    <row r="554" spans="1:5" x14ac:dyDescent="0.25">
      <c r="A554" t="str">
        <f t="shared" si="25"/>
        <v/>
      </c>
      <c r="B554" s="151"/>
      <c r="C554" s="111" t="str">
        <f t="shared" si="26"/>
        <v/>
      </c>
      <c r="D554" s="163"/>
      <c r="E554" s="111" t="str">
        <f t="shared" si="27"/>
        <v/>
      </c>
    </row>
    <row r="555" spans="1:5" x14ac:dyDescent="0.25">
      <c r="A555" t="str">
        <f t="shared" si="25"/>
        <v/>
      </c>
      <c r="B555" s="151"/>
      <c r="C555" s="111" t="str">
        <f t="shared" si="26"/>
        <v/>
      </c>
      <c r="D555" s="163"/>
      <c r="E555" s="111" t="str">
        <f t="shared" si="27"/>
        <v/>
      </c>
    </row>
    <row r="556" spans="1:5" x14ac:dyDescent="0.25">
      <c r="A556" t="str">
        <f t="shared" si="25"/>
        <v/>
      </c>
      <c r="B556" s="151"/>
      <c r="C556" s="111" t="str">
        <f t="shared" si="26"/>
        <v/>
      </c>
      <c r="D556" s="163"/>
      <c r="E556" s="111" t="str">
        <f t="shared" si="27"/>
        <v/>
      </c>
    </row>
    <row r="557" spans="1:5" x14ac:dyDescent="0.25">
      <c r="A557" t="str">
        <f t="shared" si="25"/>
        <v/>
      </c>
      <c r="B557" s="151"/>
      <c r="C557" s="111" t="str">
        <f t="shared" si="26"/>
        <v/>
      </c>
      <c r="D557" s="163"/>
      <c r="E557" s="111" t="str">
        <f t="shared" si="27"/>
        <v/>
      </c>
    </row>
    <row r="558" spans="1:5" x14ac:dyDescent="0.25">
      <c r="A558" t="str">
        <f t="shared" si="25"/>
        <v/>
      </c>
      <c r="B558" s="151"/>
      <c r="C558" s="111" t="str">
        <f t="shared" si="26"/>
        <v/>
      </c>
      <c r="D558" s="163"/>
      <c r="E558" s="111" t="str">
        <f t="shared" si="27"/>
        <v/>
      </c>
    </row>
    <row r="559" spans="1:5" x14ac:dyDescent="0.25">
      <c r="A559" t="str">
        <f t="shared" si="25"/>
        <v/>
      </c>
      <c r="B559" s="151"/>
      <c r="C559" s="111" t="str">
        <f t="shared" si="26"/>
        <v/>
      </c>
      <c r="D559" s="163"/>
      <c r="E559" s="111" t="str">
        <f t="shared" si="27"/>
        <v/>
      </c>
    </row>
    <row r="560" spans="1:5" x14ac:dyDescent="0.25">
      <c r="A560" t="str">
        <f t="shared" si="25"/>
        <v/>
      </c>
      <c r="B560" s="151"/>
      <c r="C560" s="111" t="str">
        <f t="shared" si="26"/>
        <v/>
      </c>
      <c r="D560" s="163"/>
      <c r="E560" s="111" t="str">
        <f t="shared" si="27"/>
        <v/>
      </c>
    </row>
    <row r="561" spans="1:5" x14ac:dyDescent="0.25">
      <c r="A561" t="str">
        <f t="shared" si="25"/>
        <v/>
      </c>
      <c r="B561" s="151"/>
      <c r="C561" s="111" t="str">
        <f t="shared" si="26"/>
        <v/>
      </c>
      <c r="D561" s="163"/>
      <c r="E561" s="111" t="str">
        <f t="shared" si="27"/>
        <v/>
      </c>
    </row>
    <row r="562" spans="1:5" x14ac:dyDescent="0.25">
      <c r="A562" t="str">
        <f t="shared" si="25"/>
        <v/>
      </c>
      <c r="B562" s="151"/>
      <c r="C562" s="111" t="str">
        <f t="shared" si="26"/>
        <v/>
      </c>
      <c r="D562" s="163"/>
      <c r="E562" s="111" t="str">
        <f t="shared" si="27"/>
        <v/>
      </c>
    </row>
    <row r="563" spans="1:5" x14ac:dyDescent="0.25">
      <c r="A563" t="str">
        <f t="shared" si="25"/>
        <v/>
      </c>
      <c r="B563" s="151"/>
      <c r="C563" s="111" t="str">
        <f t="shared" si="26"/>
        <v/>
      </c>
      <c r="D563" s="163"/>
      <c r="E563" s="111" t="str">
        <f t="shared" si="27"/>
        <v/>
      </c>
    </row>
    <row r="564" spans="1:5" x14ac:dyDescent="0.25">
      <c r="A564" t="str">
        <f t="shared" si="25"/>
        <v/>
      </c>
      <c r="B564" s="151"/>
      <c r="C564" s="111" t="str">
        <f t="shared" si="26"/>
        <v/>
      </c>
      <c r="D564" s="163"/>
      <c r="E564" s="111" t="str">
        <f t="shared" si="27"/>
        <v/>
      </c>
    </row>
    <row r="565" spans="1:5" x14ac:dyDescent="0.25">
      <c r="A565" t="str">
        <f t="shared" si="25"/>
        <v/>
      </c>
      <c r="B565" s="151"/>
      <c r="C565" s="111" t="str">
        <f t="shared" si="26"/>
        <v/>
      </c>
      <c r="D565" s="163"/>
      <c r="E565" s="111" t="str">
        <f t="shared" si="27"/>
        <v/>
      </c>
    </row>
    <row r="566" spans="1:5" x14ac:dyDescent="0.25">
      <c r="A566" t="str">
        <f t="shared" si="25"/>
        <v/>
      </c>
      <c r="B566" s="151"/>
      <c r="C566" s="111" t="str">
        <f t="shared" si="26"/>
        <v/>
      </c>
      <c r="D566" s="163"/>
      <c r="E566" s="111" t="str">
        <f t="shared" si="27"/>
        <v/>
      </c>
    </row>
    <row r="567" spans="1:5" x14ac:dyDescent="0.25">
      <c r="A567" t="str">
        <f t="shared" si="25"/>
        <v/>
      </c>
      <c r="B567" s="151"/>
      <c r="C567" s="111" t="str">
        <f t="shared" si="26"/>
        <v/>
      </c>
      <c r="D567" s="163"/>
      <c r="E567" s="111" t="str">
        <f t="shared" si="27"/>
        <v/>
      </c>
    </row>
    <row r="568" spans="1:5" x14ac:dyDescent="0.25">
      <c r="A568" t="str">
        <f t="shared" si="25"/>
        <v/>
      </c>
      <c r="B568" s="151"/>
      <c r="C568" s="111" t="str">
        <f t="shared" si="26"/>
        <v/>
      </c>
      <c r="D568" s="163"/>
      <c r="E568" s="111" t="str">
        <f t="shared" si="27"/>
        <v/>
      </c>
    </row>
    <row r="569" spans="1:5" x14ac:dyDescent="0.25">
      <c r="A569" t="str">
        <f t="shared" si="25"/>
        <v/>
      </c>
      <c r="B569" s="151"/>
      <c r="C569" s="111" t="str">
        <f t="shared" si="26"/>
        <v/>
      </c>
      <c r="D569" s="163"/>
      <c r="E569" s="111" t="str">
        <f t="shared" si="27"/>
        <v/>
      </c>
    </row>
    <row r="570" spans="1:5" x14ac:dyDescent="0.25">
      <c r="A570" t="str">
        <f t="shared" si="25"/>
        <v/>
      </c>
      <c r="B570" s="151"/>
      <c r="C570" s="111" t="str">
        <f t="shared" si="26"/>
        <v/>
      </c>
      <c r="D570" s="163"/>
      <c r="E570" s="111" t="str">
        <f t="shared" si="27"/>
        <v/>
      </c>
    </row>
    <row r="571" spans="1:5" x14ac:dyDescent="0.25">
      <c r="A571" t="str">
        <f t="shared" si="25"/>
        <v/>
      </c>
      <c r="B571" s="151"/>
      <c r="C571" s="111" t="str">
        <f t="shared" si="26"/>
        <v/>
      </c>
      <c r="D571" s="163"/>
      <c r="E571" s="111" t="str">
        <f t="shared" si="27"/>
        <v/>
      </c>
    </row>
    <row r="572" spans="1:5" x14ac:dyDescent="0.25">
      <c r="A572" t="str">
        <f t="shared" si="25"/>
        <v/>
      </c>
      <c r="B572" s="151"/>
      <c r="C572" s="111" t="str">
        <f t="shared" si="26"/>
        <v/>
      </c>
      <c r="D572" s="163"/>
      <c r="E572" s="111" t="str">
        <f t="shared" si="27"/>
        <v/>
      </c>
    </row>
    <row r="573" spans="1:5" x14ac:dyDescent="0.25">
      <c r="A573" t="str">
        <f t="shared" si="25"/>
        <v/>
      </c>
      <c r="B573" s="151"/>
      <c r="C573" s="111" t="str">
        <f t="shared" si="26"/>
        <v/>
      </c>
      <c r="D573" s="163"/>
      <c r="E573" s="111" t="str">
        <f t="shared" si="27"/>
        <v/>
      </c>
    </row>
    <row r="574" spans="1:5" x14ac:dyDescent="0.25">
      <c r="A574" t="str">
        <f t="shared" si="25"/>
        <v/>
      </c>
      <c r="B574" s="151"/>
      <c r="C574" s="111" t="str">
        <f t="shared" si="26"/>
        <v/>
      </c>
      <c r="D574" s="163"/>
      <c r="E574" s="111" t="str">
        <f t="shared" si="27"/>
        <v/>
      </c>
    </row>
    <row r="575" spans="1:5" x14ac:dyDescent="0.25">
      <c r="A575" t="str">
        <f t="shared" si="25"/>
        <v/>
      </c>
      <c r="B575" s="151"/>
      <c r="C575" s="111" t="str">
        <f t="shared" si="26"/>
        <v/>
      </c>
      <c r="D575" s="163"/>
      <c r="E575" s="111" t="str">
        <f t="shared" si="27"/>
        <v/>
      </c>
    </row>
    <row r="576" spans="1:5" x14ac:dyDescent="0.25">
      <c r="A576" t="str">
        <f t="shared" si="25"/>
        <v/>
      </c>
      <c r="B576" s="151"/>
      <c r="C576" s="111" t="str">
        <f t="shared" si="26"/>
        <v/>
      </c>
      <c r="D576" s="163"/>
      <c r="E576" s="111" t="str">
        <f t="shared" si="27"/>
        <v/>
      </c>
    </row>
    <row r="577" spans="1:5" x14ac:dyDescent="0.25">
      <c r="A577" t="str">
        <f t="shared" si="25"/>
        <v/>
      </c>
      <c r="B577" s="151"/>
      <c r="C577" s="111" t="str">
        <f t="shared" si="26"/>
        <v/>
      </c>
      <c r="D577" s="163"/>
      <c r="E577" s="111" t="str">
        <f t="shared" si="27"/>
        <v/>
      </c>
    </row>
    <row r="578" spans="1:5" x14ac:dyDescent="0.25">
      <c r="A578" t="str">
        <f t="shared" si="25"/>
        <v/>
      </c>
      <c r="B578" s="151"/>
      <c r="C578" s="111" t="str">
        <f t="shared" si="26"/>
        <v/>
      </c>
      <c r="D578" s="163"/>
      <c r="E578" s="111" t="str">
        <f t="shared" si="27"/>
        <v/>
      </c>
    </row>
    <row r="579" spans="1:5" x14ac:dyDescent="0.25">
      <c r="A579" t="str">
        <f t="shared" si="25"/>
        <v/>
      </c>
      <c r="B579" s="151"/>
      <c r="C579" s="111" t="str">
        <f t="shared" si="26"/>
        <v/>
      </c>
      <c r="D579" s="163"/>
      <c r="E579" s="111" t="str">
        <f t="shared" si="27"/>
        <v/>
      </c>
    </row>
    <row r="580" spans="1:5" x14ac:dyDescent="0.25">
      <c r="A580" t="str">
        <f t="shared" si="25"/>
        <v/>
      </c>
      <c r="B580" s="151"/>
      <c r="C580" s="111" t="str">
        <f t="shared" si="26"/>
        <v/>
      </c>
      <c r="D580" s="163"/>
      <c r="E580" s="111" t="str">
        <f t="shared" si="27"/>
        <v/>
      </c>
    </row>
    <row r="581" spans="1:5" x14ac:dyDescent="0.25">
      <c r="A581" t="str">
        <f t="shared" si="25"/>
        <v/>
      </c>
      <c r="B581" s="151"/>
      <c r="C581" s="111" t="str">
        <f t="shared" si="26"/>
        <v/>
      </c>
      <c r="D581" s="163"/>
      <c r="E581" s="111" t="str">
        <f t="shared" si="27"/>
        <v/>
      </c>
    </row>
    <row r="582" spans="1:5" x14ac:dyDescent="0.25">
      <c r="A582" t="str">
        <f t="shared" si="25"/>
        <v/>
      </c>
      <c r="B582" s="151"/>
      <c r="C582" s="111" t="str">
        <f t="shared" si="26"/>
        <v/>
      </c>
      <c r="D582" s="163"/>
      <c r="E582" s="111" t="str">
        <f t="shared" si="27"/>
        <v/>
      </c>
    </row>
    <row r="583" spans="1:5" x14ac:dyDescent="0.25">
      <c r="A583" t="str">
        <f t="shared" si="25"/>
        <v/>
      </c>
      <c r="B583" s="151"/>
      <c r="C583" s="111" t="str">
        <f t="shared" si="26"/>
        <v/>
      </c>
      <c r="D583" s="163"/>
      <c r="E583" s="111" t="str">
        <f t="shared" si="27"/>
        <v/>
      </c>
    </row>
    <row r="584" spans="1:5" x14ac:dyDescent="0.25">
      <c r="A584" t="str">
        <f t="shared" ref="A584:A647" si="28">IF(B584="site","Project",IF(B584="","",_xlfn.CONCAT(C584,INDEX(A:E,MATCH(C584,E:E,0),1))))</f>
        <v/>
      </c>
      <c r="B584" s="151"/>
      <c r="C584" s="111" t="str">
        <f t="shared" ref="C584:C647" si="29">IF(OR(B584="building envelope",B584="space type"),"Enter Building Name",IF(B584="building","Enter Site Name",""))</f>
        <v/>
      </c>
      <c r="D584" s="163"/>
      <c r="E584" s="111" t="str">
        <f t="shared" ref="E584:E647" si="30">IF(B584="building envelope","Enter Building Envelope Asset",IF(B584="building","Enter Building Name",IF(B584="space type","Enter Space Type Name",IF(B584="site","Enter Site Name",""))))</f>
        <v/>
      </c>
    </row>
    <row r="585" spans="1:5" x14ac:dyDescent="0.25">
      <c r="A585" t="str">
        <f t="shared" si="28"/>
        <v/>
      </c>
      <c r="B585" s="151"/>
      <c r="C585" s="111" t="str">
        <f t="shared" si="29"/>
        <v/>
      </c>
      <c r="D585" s="163"/>
      <c r="E585" s="111" t="str">
        <f t="shared" si="30"/>
        <v/>
      </c>
    </row>
    <row r="586" spans="1:5" x14ac:dyDescent="0.25">
      <c r="A586" t="str">
        <f t="shared" si="28"/>
        <v/>
      </c>
      <c r="B586" s="151"/>
      <c r="C586" s="111" t="str">
        <f t="shared" si="29"/>
        <v/>
      </c>
      <c r="D586" s="163"/>
      <c r="E586" s="111" t="str">
        <f t="shared" si="30"/>
        <v/>
      </c>
    </row>
    <row r="587" spans="1:5" x14ac:dyDescent="0.25">
      <c r="A587" t="str">
        <f t="shared" si="28"/>
        <v/>
      </c>
      <c r="B587" s="151"/>
      <c r="C587" s="111" t="str">
        <f t="shared" si="29"/>
        <v/>
      </c>
      <c r="D587" s="163"/>
      <c r="E587" s="111" t="str">
        <f t="shared" si="30"/>
        <v/>
      </c>
    </row>
    <row r="588" spans="1:5" x14ac:dyDescent="0.25">
      <c r="A588" t="str">
        <f t="shared" si="28"/>
        <v/>
      </c>
      <c r="B588" s="151"/>
      <c r="C588" s="111" t="str">
        <f t="shared" si="29"/>
        <v/>
      </c>
      <c r="D588" s="163"/>
      <c r="E588" s="111" t="str">
        <f t="shared" si="30"/>
        <v/>
      </c>
    </row>
    <row r="589" spans="1:5" x14ac:dyDescent="0.25">
      <c r="A589" t="str">
        <f t="shared" si="28"/>
        <v/>
      </c>
      <c r="B589" s="151"/>
      <c r="C589" s="111" t="str">
        <f t="shared" si="29"/>
        <v/>
      </c>
      <c r="D589" s="163"/>
      <c r="E589" s="111" t="str">
        <f t="shared" si="30"/>
        <v/>
      </c>
    </row>
    <row r="590" spans="1:5" x14ac:dyDescent="0.25">
      <c r="A590" t="str">
        <f t="shared" si="28"/>
        <v/>
      </c>
      <c r="B590" s="151"/>
      <c r="C590" s="111" t="str">
        <f t="shared" si="29"/>
        <v/>
      </c>
      <c r="D590" s="163"/>
      <c r="E590" s="111" t="str">
        <f t="shared" si="30"/>
        <v/>
      </c>
    </row>
    <row r="591" spans="1:5" x14ac:dyDescent="0.25">
      <c r="A591" t="str">
        <f t="shared" si="28"/>
        <v/>
      </c>
      <c r="B591" s="151"/>
      <c r="C591" s="111" t="str">
        <f t="shared" si="29"/>
        <v/>
      </c>
      <c r="D591" s="163"/>
      <c r="E591" s="111" t="str">
        <f t="shared" si="30"/>
        <v/>
      </c>
    </row>
    <row r="592" spans="1:5" x14ac:dyDescent="0.25">
      <c r="A592" t="str">
        <f t="shared" si="28"/>
        <v/>
      </c>
      <c r="B592" s="151"/>
      <c r="C592" s="111" t="str">
        <f t="shared" si="29"/>
        <v/>
      </c>
      <c r="D592" s="163"/>
      <c r="E592" s="111" t="str">
        <f t="shared" si="30"/>
        <v/>
      </c>
    </row>
    <row r="593" spans="1:5" x14ac:dyDescent="0.25">
      <c r="A593" t="str">
        <f t="shared" si="28"/>
        <v/>
      </c>
      <c r="B593" s="151"/>
      <c r="C593" s="111" t="str">
        <f t="shared" si="29"/>
        <v/>
      </c>
      <c r="D593" s="163"/>
      <c r="E593" s="111" t="str">
        <f t="shared" si="30"/>
        <v/>
      </c>
    </row>
    <row r="594" spans="1:5" x14ac:dyDescent="0.25">
      <c r="A594" t="str">
        <f t="shared" si="28"/>
        <v/>
      </c>
      <c r="B594" s="151"/>
      <c r="C594" s="111" t="str">
        <f t="shared" si="29"/>
        <v/>
      </c>
      <c r="D594" s="163"/>
      <c r="E594" s="111" t="str">
        <f t="shared" si="30"/>
        <v/>
      </c>
    </row>
    <row r="595" spans="1:5" x14ac:dyDescent="0.25">
      <c r="A595" t="str">
        <f t="shared" si="28"/>
        <v/>
      </c>
      <c r="B595" s="151"/>
      <c r="C595" s="111" t="str">
        <f t="shared" si="29"/>
        <v/>
      </c>
      <c r="D595" s="163"/>
      <c r="E595" s="111" t="str">
        <f t="shared" si="30"/>
        <v/>
      </c>
    </row>
    <row r="596" spans="1:5" x14ac:dyDescent="0.25">
      <c r="A596" t="str">
        <f t="shared" si="28"/>
        <v/>
      </c>
      <c r="B596" s="151"/>
      <c r="C596" s="111" t="str">
        <f t="shared" si="29"/>
        <v/>
      </c>
      <c r="D596" s="163"/>
      <c r="E596" s="111" t="str">
        <f t="shared" si="30"/>
        <v/>
      </c>
    </row>
    <row r="597" spans="1:5" x14ac:dyDescent="0.25">
      <c r="A597" t="str">
        <f t="shared" si="28"/>
        <v/>
      </c>
      <c r="B597" s="151"/>
      <c r="C597" s="111" t="str">
        <f t="shared" si="29"/>
        <v/>
      </c>
      <c r="D597" s="163"/>
      <c r="E597" s="111" t="str">
        <f t="shared" si="30"/>
        <v/>
      </c>
    </row>
    <row r="598" spans="1:5" x14ac:dyDescent="0.25">
      <c r="A598" t="str">
        <f t="shared" si="28"/>
        <v/>
      </c>
      <c r="B598" s="151"/>
      <c r="C598" s="111" t="str">
        <f t="shared" si="29"/>
        <v/>
      </c>
      <c r="D598" s="163"/>
      <c r="E598" s="111" t="str">
        <f t="shared" si="30"/>
        <v/>
      </c>
    </row>
    <row r="599" spans="1:5" x14ac:dyDescent="0.25">
      <c r="A599" t="str">
        <f t="shared" si="28"/>
        <v/>
      </c>
      <c r="B599" s="151"/>
      <c r="C599" s="111" t="str">
        <f t="shared" si="29"/>
        <v/>
      </c>
      <c r="D599" s="163"/>
      <c r="E599" s="111" t="str">
        <f t="shared" si="30"/>
        <v/>
      </c>
    </row>
    <row r="600" spans="1:5" x14ac:dyDescent="0.25">
      <c r="A600" t="str">
        <f t="shared" si="28"/>
        <v/>
      </c>
      <c r="B600" s="151"/>
      <c r="C600" s="111" t="str">
        <f t="shared" si="29"/>
        <v/>
      </c>
      <c r="D600" s="163"/>
      <c r="E600" s="111" t="str">
        <f t="shared" si="30"/>
        <v/>
      </c>
    </row>
    <row r="601" spans="1:5" x14ac:dyDescent="0.25">
      <c r="A601" t="str">
        <f t="shared" si="28"/>
        <v/>
      </c>
      <c r="B601" s="151"/>
      <c r="C601" s="111" t="str">
        <f t="shared" si="29"/>
        <v/>
      </c>
      <c r="D601" s="163"/>
      <c r="E601" s="111" t="str">
        <f t="shared" si="30"/>
        <v/>
      </c>
    </row>
    <row r="602" spans="1:5" x14ac:dyDescent="0.25">
      <c r="A602" t="str">
        <f t="shared" si="28"/>
        <v/>
      </c>
      <c r="B602" s="151"/>
      <c r="C602" s="111" t="str">
        <f t="shared" si="29"/>
        <v/>
      </c>
      <c r="D602" s="163"/>
      <c r="E602" s="111" t="str">
        <f t="shared" si="30"/>
        <v/>
      </c>
    </row>
    <row r="603" spans="1:5" x14ac:dyDescent="0.25">
      <c r="A603" t="str">
        <f t="shared" si="28"/>
        <v/>
      </c>
      <c r="B603" s="151"/>
      <c r="C603" s="111" t="str">
        <f t="shared" si="29"/>
        <v/>
      </c>
      <c r="D603" s="163"/>
      <c r="E603" s="111" t="str">
        <f t="shared" si="30"/>
        <v/>
      </c>
    </row>
    <row r="604" spans="1:5" x14ac:dyDescent="0.25">
      <c r="A604" t="str">
        <f t="shared" si="28"/>
        <v/>
      </c>
      <c r="B604" s="151"/>
      <c r="C604" s="111" t="str">
        <f t="shared" si="29"/>
        <v/>
      </c>
      <c r="D604" s="163"/>
      <c r="E604" s="111" t="str">
        <f t="shared" si="30"/>
        <v/>
      </c>
    </row>
    <row r="605" spans="1:5" x14ac:dyDescent="0.25">
      <c r="A605" t="str">
        <f t="shared" si="28"/>
        <v/>
      </c>
      <c r="B605" s="151"/>
      <c r="C605" s="111" t="str">
        <f t="shared" si="29"/>
        <v/>
      </c>
      <c r="D605" s="163"/>
      <c r="E605" s="111" t="str">
        <f t="shared" si="30"/>
        <v/>
      </c>
    </row>
    <row r="606" spans="1:5" x14ac:dyDescent="0.25">
      <c r="A606" t="str">
        <f t="shared" si="28"/>
        <v/>
      </c>
      <c r="B606" s="151"/>
      <c r="C606" s="111" t="str">
        <f t="shared" si="29"/>
        <v/>
      </c>
      <c r="D606" s="163"/>
      <c r="E606" s="111" t="str">
        <f t="shared" si="30"/>
        <v/>
      </c>
    </row>
    <row r="607" spans="1:5" x14ac:dyDescent="0.25">
      <c r="A607" t="str">
        <f t="shared" si="28"/>
        <v/>
      </c>
      <c r="B607" s="151"/>
      <c r="C607" s="111" t="str">
        <f t="shared" si="29"/>
        <v/>
      </c>
      <c r="D607" s="163"/>
      <c r="E607" s="111" t="str">
        <f t="shared" si="30"/>
        <v/>
      </c>
    </row>
    <row r="608" spans="1:5" x14ac:dyDescent="0.25">
      <c r="A608" t="str">
        <f t="shared" si="28"/>
        <v/>
      </c>
      <c r="B608" s="151"/>
      <c r="C608" s="111" t="str">
        <f t="shared" si="29"/>
        <v/>
      </c>
      <c r="D608" s="163"/>
      <c r="E608" s="111" t="str">
        <f t="shared" si="30"/>
        <v/>
      </c>
    </row>
    <row r="609" spans="1:5" x14ac:dyDescent="0.25">
      <c r="A609" t="str">
        <f t="shared" si="28"/>
        <v/>
      </c>
      <c r="B609" s="151"/>
      <c r="C609" s="111" t="str">
        <f t="shared" si="29"/>
        <v/>
      </c>
      <c r="D609" s="163"/>
      <c r="E609" s="111" t="str">
        <f t="shared" si="30"/>
        <v/>
      </c>
    </row>
    <row r="610" spans="1:5" x14ac:dyDescent="0.25">
      <c r="A610" t="str">
        <f t="shared" si="28"/>
        <v/>
      </c>
      <c r="B610" s="151"/>
      <c r="C610" s="111" t="str">
        <f t="shared" si="29"/>
        <v/>
      </c>
      <c r="D610" s="163"/>
      <c r="E610" s="111" t="str">
        <f t="shared" si="30"/>
        <v/>
      </c>
    </row>
    <row r="611" spans="1:5" x14ac:dyDescent="0.25">
      <c r="A611" t="str">
        <f t="shared" si="28"/>
        <v/>
      </c>
      <c r="B611" s="151"/>
      <c r="C611" s="111" t="str">
        <f t="shared" si="29"/>
        <v/>
      </c>
      <c r="D611" s="163"/>
      <c r="E611" s="111" t="str">
        <f t="shared" si="30"/>
        <v/>
      </c>
    </row>
    <row r="612" spans="1:5" x14ac:dyDescent="0.25">
      <c r="A612" t="str">
        <f t="shared" si="28"/>
        <v/>
      </c>
      <c r="B612" s="151"/>
      <c r="C612" s="111" t="str">
        <f t="shared" si="29"/>
        <v/>
      </c>
      <c r="D612" s="163"/>
      <c r="E612" s="111" t="str">
        <f t="shared" si="30"/>
        <v/>
      </c>
    </row>
    <row r="613" spans="1:5" x14ac:dyDescent="0.25">
      <c r="A613" t="str">
        <f t="shared" si="28"/>
        <v/>
      </c>
      <c r="B613" s="151"/>
      <c r="C613" s="111" t="str">
        <f t="shared" si="29"/>
        <v/>
      </c>
      <c r="D613" s="163"/>
      <c r="E613" s="111" t="str">
        <f t="shared" si="30"/>
        <v/>
      </c>
    </row>
    <row r="614" spans="1:5" x14ac:dyDescent="0.25">
      <c r="A614" t="str">
        <f t="shared" si="28"/>
        <v/>
      </c>
      <c r="B614" s="151"/>
      <c r="C614" s="111" t="str">
        <f t="shared" si="29"/>
        <v/>
      </c>
      <c r="D614" s="163"/>
      <c r="E614" s="111" t="str">
        <f t="shared" si="30"/>
        <v/>
      </c>
    </row>
    <row r="615" spans="1:5" x14ac:dyDescent="0.25">
      <c r="A615" t="str">
        <f t="shared" si="28"/>
        <v/>
      </c>
      <c r="B615" s="151"/>
      <c r="C615" s="111" t="str">
        <f t="shared" si="29"/>
        <v/>
      </c>
      <c r="D615" s="163"/>
      <c r="E615" s="111" t="str">
        <f t="shared" si="30"/>
        <v/>
      </c>
    </row>
    <row r="616" spans="1:5" x14ac:dyDescent="0.25">
      <c r="A616" t="str">
        <f t="shared" si="28"/>
        <v/>
      </c>
      <c r="B616" s="151"/>
      <c r="C616" s="111" t="str">
        <f t="shared" si="29"/>
        <v/>
      </c>
      <c r="D616" s="163"/>
      <c r="E616" s="111" t="str">
        <f t="shared" si="30"/>
        <v/>
      </c>
    </row>
    <row r="617" spans="1:5" x14ac:dyDescent="0.25">
      <c r="A617" t="str">
        <f t="shared" si="28"/>
        <v/>
      </c>
      <c r="B617" s="151"/>
      <c r="C617" s="111" t="str">
        <f t="shared" si="29"/>
        <v/>
      </c>
      <c r="D617" s="163"/>
      <c r="E617" s="111" t="str">
        <f t="shared" si="30"/>
        <v/>
      </c>
    </row>
    <row r="618" spans="1:5" x14ac:dyDescent="0.25">
      <c r="A618" t="str">
        <f t="shared" si="28"/>
        <v/>
      </c>
      <c r="B618" s="151"/>
      <c r="C618" s="111" t="str">
        <f t="shared" si="29"/>
        <v/>
      </c>
      <c r="D618" s="163"/>
      <c r="E618" s="111" t="str">
        <f t="shared" si="30"/>
        <v/>
      </c>
    </row>
    <row r="619" spans="1:5" x14ac:dyDescent="0.25">
      <c r="A619" t="str">
        <f t="shared" si="28"/>
        <v/>
      </c>
      <c r="B619" s="151"/>
      <c r="C619" s="111" t="str">
        <f t="shared" si="29"/>
        <v/>
      </c>
      <c r="D619" s="163"/>
      <c r="E619" s="111" t="str">
        <f t="shared" si="30"/>
        <v/>
      </c>
    </row>
    <row r="620" spans="1:5" x14ac:dyDescent="0.25">
      <c r="A620" t="str">
        <f t="shared" si="28"/>
        <v/>
      </c>
      <c r="B620" s="151"/>
      <c r="C620" s="111" t="str">
        <f t="shared" si="29"/>
        <v/>
      </c>
      <c r="D620" s="163"/>
      <c r="E620" s="111" t="str">
        <f t="shared" si="30"/>
        <v/>
      </c>
    </row>
    <row r="621" spans="1:5" x14ac:dyDescent="0.25">
      <c r="A621" t="str">
        <f t="shared" si="28"/>
        <v/>
      </c>
      <c r="B621" s="151"/>
      <c r="C621" s="111" t="str">
        <f t="shared" si="29"/>
        <v/>
      </c>
      <c r="D621" s="163"/>
      <c r="E621" s="111" t="str">
        <f t="shared" si="30"/>
        <v/>
      </c>
    </row>
    <row r="622" spans="1:5" x14ac:dyDescent="0.25">
      <c r="A622" t="str">
        <f t="shared" si="28"/>
        <v/>
      </c>
      <c r="B622" s="151"/>
      <c r="C622" s="111" t="str">
        <f t="shared" si="29"/>
        <v/>
      </c>
      <c r="D622" s="163"/>
      <c r="E622" s="111" t="str">
        <f t="shared" si="30"/>
        <v/>
      </c>
    </row>
    <row r="623" spans="1:5" x14ac:dyDescent="0.25">
      <c r="A623" t="str">
        <f t="shared" si="28"/>
        <v/>
      </c>
      <c r="B623" s="151"/>
      <c r="C623" s="111" t="str">
        <f t="shared" si="29"/>
        <v/>
      </c>
      <c r="D623" s="163"/>
      <c r="E623" s="111" t="str">
        <f t="shared" si="30"/>
        <v/>
      </c>
    </row>
    <row r="624" spans="1:5" x14ac:dyDescent="0.25">
      <c r="A624" t="str">
        <f t="shared" si="28"/>
        <v/>
      </c>
      <c r="B624" s="151"/>
      <c r="C624" s="111" t="str">
        <f t="shared" si="29"/>
        <v/>
      </c>
      <c r="D624" s="163"/>
      <c r="E624" s="111" t="str">
        <f t="shared" si="30"/>
        <v/>
      </c>
    </row>
    <row r="625" spans="1:5" x14ac:dyDescent="0.25">
      <c r="A625" t="str">
        <f t="shared" si="28"/>
        <v/>
      </c>
      <c r="B625" s="151"/>
      <c r="C625" s="111" t="str">
        <f t="shared" si="29"/>
        <v/>
      </c>
      <c r="D625" s="163"/>
      <c r="E625" s="111" t="str">
        <f t="shared" si="30"/>
        <v/>
      </c>
    </row>
    <row r="626" spans="1:5" x14ac:dyDescent="0.25">
      <c r="A626" t="str">
        <f t="shared" si="28"/>
        <v/>
      </c>
      <c r="B626" s="151"/>
      <c r="C626" s="111" t="str">
        <f t="shared" si="29"/>
        <v/>
      </c>
      <c r="D626" s="163"/>
      <c r="E626" s="111" t="str">
        <f t="shared" si="30"/>
        <v/>
      </c>
    </row>
    <row r="627" spans="1:5" x14ac:dyDescent="0.25">
      <c r="A627" t="str">
        <f t="shared" si="28"/>
        <v/>
      </c>
      <c r="B627" s="151"/>
      <c r="C627" s="111" t="str">
        <f t="shared" si="29"/>
        <v/>
      </c>
      <c r="D627" s="163"/>
      <c r="E627" s="111" t="str">
        <f t="shared" si="30"/>
        <v/>
      </c>
    </row>
    <row r="628" spans="1:5" x14ac:dyDescent="0.25">
      <c r="A628" t="str">
        <f t="shared" si="28"/>
        <v/>
      </c>
      <c r="B628" s="151"/>
      <c r="C628" s="111" t="str">
        <f t="shared" si="29"/>
        <v/>
      </c>
      <c r="D628" s="163"/>
      <c r="E628" s="111" t="str">
        <f t="shared" si="30"/>
        <v/>
      </c>
    </row>
    <row r="629" spans="1:5" x14ac:dyDescent="0.25">
      <c r="A629" t="str">
        <f t="shared" si="28"/>
        <v/>
      </c>
      <c r="B629" s="151"/>
      <c r="C629" s="111" t="str">
        <f t="shared" si="29"/>
        <v/>
      </c>
      <c r="D629" s="163"/>
      <c r="E629" s="111" t="str">
        <f t="shared" si="30"/>
        <v/>
      </c>
    </row>
    <row r="630" spans="1:5" x14ac:dyDescent="0.25">
      <c r="A630" t="str">
        <f t="shared" si="28"/>
        <v/>
      </c>
      <c r="B630" s="151"/>
      <c r="C630" s="111" t="str">
        <f t="shared" si="29"/>
        <v/>
      </c>
      <c r="D630" s="163"/>
      <c r="E630" s="111" t="str">
        <f t="shared" si="30"/>
        <v/>
      </c>
    </row>
    <row r="631" spans="1:5" x14ac:dyDescent="0.25">
      <c r="A631" t="str">
        <f t="shared" si="28"/>
        <v/>
      </c>
      <c r="B631" s="151"/>
      <c r="C631" s="111" t="str">
        <f t="shared" si="29"/>
        <v/>
      </c>
      <c r="D631" s="163"/>
      <c r="E631" s="111" t="str">
        <f t="shared" si="30"/>
        <v/>
      </c>
    </row>
    <row r="632" spans="1:5" x14ac:dyDescent="0.25">
      <c r="A632" t="str">
        <f t="shared" si="28"/>
        <v/>
      </c>
      <c r="B632" s="151"/>
      <c r="C632" s="111" t="str">
        <f t="shared" si="29"/>
        <v/>
      </c>
      <c r="D632" s="163"/>
      <c r="E632" s="111" t="str">
        <f t="shared" si="30"/>
        <v/>
      </c>
    </row>
    <row r="633" spans="1:5" x14ac:dyDescent="0.25">
      <c r="A633" t="str">
        <f t="shared" si="28"/>
        <v/>
      </c>
      <c r="B633" s="151"/>
      <c r="C633" s="111" t="str">
        <f t="shared" si="29"/>
        <v/>
      </c>
      <c r="D633" s="163"/>
      <c r="E633" s="111" t="str">
        <f t="shared" si="30"/>
        <v/>
      </c>
    </row>
    <row r="634" spans="1:5" x14ac:dyDescent="0.25">
      <c r="A634" t="str">
        <f t="shared" si="28"/>
        <v/>
      </c>
      <c r="B634" s="151"/>
      <c r="C634" s="111" t="str">
        <f t="shared" si="29"/>
        <v/>
      </c>
      <c r="D634" s="163"/>
      <c r="E634" s="111" t="str">
        <f t="shared" si="30"/>
        <v/>
      </c>
    </row>
    <row r="635" spans="1:5" x14ac:dyDescent="0.25">
      <c r="A635" t="str">
        <f t="shared" si="28"/>
        <v/>
      </c>
      <c r="B635" s="151"/>
      <c r="C635" s="111" t="str">
        <f t="shared" si="29"/>
        <v/>
      </c>
      <c r="D635" s="163"/>
      <c r="E635" s="111" t="str">
        <f t="shared" si="30"/>
        <v/>
      </c>
    </row>
    <row r="636" spans="1:5" x14ac:dyDescent="0.25">
      <c r="A636" t="str">
        <f t="shared" si="28"/>
        <v/>
      </c>
      <c r="B636" s="151"/>
      <c r="C636" s="111" t="str">
        <f t="shared" si="29"/>
        <v/>
      </c>
      <c r="D636" s="163"/>
      <c r="E636" s="111" t="str">
        <f t="shared" si="30"/>
        <v/>
      </c>
    </row>
    <row r="637" spans="1:5" x14ac:dyDescent="0.25">
      <c r="A637" t="str">
        <f t="shared" si="28"/>
        <v/>
      </c>
      <c r="B637" s="151"/>
      <c r="C637" s="111" t="str">
        <f t="shared" si="29"/>
        <v/>
      </c>
      <c r="D637" s="163"/>
      <c r="E637" s="111" t="str">
        <f t="shared" si="30"/>
        <v/>
      </c>
    </row>
    <row r="638" spans="1:5" x14ac:dyDescent="0.25">
      <c r="A638" t="str">
        <f t="shared" si="28"/>
        <v/>
      </c>
      <c r="B638" s="151"/>
      <c r="C638" s="111" t="str">
        <f t="shared" si="29"/>
        <v/>
      </c>
      <c r="D638" s="163"/>
      <c r="E638" s="111" t="str">
        <f t="shared" si="30"/>
        <v/>
      </c>
    </row>
    <row r="639" spans="1:5" x14ac:dyDescent="0.25">
      <c r="A639" t="str">
        <f t="shared" si="28"/>
        <v/>
      </c>
      <c r="B639" s="151"/>
      <c r="C639" s="111" t="str">
        <f t="shared" si="29"/>
        <v/>
      </c>
      <c r="D639" s="163"/>
      <c r="E639" s="111" t="str">
        <f t="shared" si="30"/>
        <v/>
      </c>
    </row>
    <row r="640" spans="1:5" x14ac:dyDescent="0.25">
      <c r="A640" t="str">
        <f t="shared" si="28"/>
        <v/>
      </c>
      <c r="B640" s="151"/>
      <c r="C640" s="111" t="str">
        <f t="shared" si="29"/>
        <v/>
      </c>
      <c r="D640" s="163"/>
      <c r="E640" s="111" t="str">
        <f t="shared" si="30"/>
        <v/>
      </c>
    </row>
    <row r="641" spans="1:5" x14ac:dyDescent="0.25">
      <c r="A641" t="str">
        <f t="shared" si="28"/>
        <v/>
      </c>
      <c r="B641" s="151"/>
      <c r="C641" s="111" t="str">
        <f t="shared" si="29"/>
        <v/>
      </c>
      <c r="D641" s="163"/>
      <c r="E641" s="111" t="str">
        <f t="shared" si="30"/>
        <v/>
      </c>
    </row>
    <row r="642" spans="1:5" x14ac:dyDescent="0.25">
      <c r="A642" t="str">
        <f t="shared" si="28"/>
        <v/>
      </c>
      <c r="B642" s="151"/>
      <c r="C642" s="111" t="str">
        <f t="shared" si="29"/>
        <v/>
      </c>
      <c r="D642" s="163"/>
      <c r="E642" s="111" t="str">
        <f t="shared" si="30"/>
        <v/>
      </c>
    </row>
    <row r="643" spans="1:5" x14ac:dyDescent="0.25">
      <c r="A643" t="str">
        <f t="shared" si="28"/>
        <v/>
      </c>
      <c r="B643" s="151"/>
      <c r="C643" s="111" t="str">
        <f t="shared" si="29"/>
        <v/>
      </c>
      <c r="D643" s="163"/>
      <c r="E643" s="111" t="str">
        <f t="shared" si="30"/>
        <v/>
      </c>
    </row>
    <row r="644" spans="1:5" x14ac:dyDescent="0.25">
      <c r="A644" t="str">
        <f t="shared" si="28"/>
        <v/>
      </c>
      <c r="B644" s="151"/>
      <c r="C644" s="111" t="str">
        <f t="shared" si="29"/>
        <v/>
      </c>
      <c r="D644" s="163"/>
      <c r="E644" s="111" t="str">
        <f t="shared" si="30"/>
        <v/>
      </c>
    </row>
    <row r="645" spans="1:5" x14ac:dyDescent="0.25">
      <c r="A645" t="str">
        <f t="shared" si="28"/>
        <v/>
      </c>
      <c r="B645" s="151"/>
      <c r="C645" s="111" t="str">
        <f t="shared" si="29"/>
        <v/>
      </c>
      <c r="D645" s="163"/>
      <c r="E645" s="111" t="str">
        <f t="shared" si="30"/>
        <v/>
      </c>
    </row>
    <row r="646" spans="1:5" x14ac:dyDescent="0.25">
      <c r="A646" t="str">
        <f t="shared" si="28"/>
        <v/>
      </c>
      <c r="B646" s="151"/>
      <c r="C646" s="111" t="str">
        <f t="shared" si="29"/>
        <v/>
      </c>
      <c r="D646" s="163"/>
      <c r="E646" s="111" t="str">
        <f t="shared" si="30"/>
        <v/>
      </c>
    </row>
    <row r="647" spans="1:5" x14ac:dyDescent="0.25">
      <c r="A647" t="str">
        <f t="shared" si="28"/>
        <v/>
      </c>
      <c r="B647" s="151"/>
      <c r="C647" s="111" t="str">
        <f t="shared" si="29"/>
        <v/>
      </c>
      <c r="D647" s="163"/>
      <c r="E647" s="111" t="str">
        <f t="shared" si="30"/>
        <v/>
      </c>
    </row>
    <row r="648" spans="1:5" x14ac:dyDescent="0.25">
      <c r="A648" t="str">
        <f t="shared" ref="A648:A711" si="31">IF(B648="site","Project",IF(B648="","",_xlfn.CONCAT(C648,INDEX(A:E,MATCH(C648,E:E,0),1))))</f>
        <v/>
      </c>
      <c r="B648" s="151"/>
      <c r="C648" s="111" t="str">
        <f t="shared" ref="C648:C711" si="32">IF(OR(B648="building envelope",B648="space type"),"Enter Building Name",IF(B648="building","Enter Site Name",""))</f>
        <v/>
      </c>
      <c r="D648" s="163"/>
      <c r="E648" s="111" t="str">
        <f t="shared" ref="E648:E711" si="33">IF(B648="building envelope","Enter Building Envelope Asset",IF(B648="building","Enter Building Name",IF(B648="space type","Enter Space Type Name",IF(B648="site","Enter Site Name",""))))</f>
        <v/>
      </c>
    </row>
    <row r="649" spans="1:5" x14ac:dyDescent="0.25">
      <c r="A649" t="str">
        <f t="shared" si="31"/>
        <v/>
      </c>
      <c r="B649" s="151"/>
      <c r="C649" s="111" t="str">
        <f t="shared" si="32"/>
        <v/>
      </c>
      <c r="D649" s="163"/>
      <c r="E649" s="111" t="str">
        <f t="shared" si="33"/>
        <v/>
      </c>
    </row>
    <row r="650" spans="1:5" x14ac:dyDescent="0.25">
      <c r="A650" t="str">
        <f t="shared" si="31"/>
        <v/>
      </c>
      <c r="B650" s="151"/>
      <c r="C650" s="111" t="str">
        <f t="shared" si="32"/>
        <v/>
      </c>
      <c r="D650" s="163"/>
      <c r="E650" s="111" t="str">
        <f t="shared" si="33"/>
        <v/>
      </c>
    </row>
    <row r="651" spans="1:5" x14ac:dyDescent="0.25">
      <c r="A651" t="str">
        <f t="shared" si="31"/>
        <v/>
      </c>
      <c r="B651" s="151"/>
      <c r="C651" s="111" t="str">
        <f t="shared" si="32"/>
        <v/>
      </c>
      <c r="D651" s="163"/>
      <c r="E651" s="111" t="str">
        <f t="shared" si="33"/>
        <v/>
      </c>
    </row>
    <row r="652" spans="1:5" x14ac:dyDescent="0.25">
      <c r="A652" t="str">
        <f t="shared" si="31"/>
        <v/>
      </c>
      <c r="B652" s="151"/>
      <c r="C652" s="111" t="str">
        <f t="shared" si="32"/>
        <v/>
      </c>
      <c r="D652" s="163"/>
      <c r="E652" s="111" t="str">
        <f t="shared" si="33"/>
        <v/>
      </c>
    </row>
    <row r="653" spans="1:5" x14ac:dyDescent="0.25">
      <c r="A653" t="str">
        <f t="shared" si="31"/>
        <v/>
      </c>
      <c r="B653" s="151"/>
      <c r="C653" s="111" t="str">
        <f t="shared" si="32"/>
        <v/>
      </c>
      <c r="D653" s="163"/>
      <c r="E653" s="111" t="str">
        <f t="shared" si="33"/>
        <v/>
      </c>
    </row>
    <row r="654" spans="1:5" x14ac:dyDescent="0.25">
      <c r="A654" t="str">
        <f t="shared" si="31"/>
        <v/>
      </c>
      <c r="B654" s="151"/>
      <c r="C654" s="111" t="str">
        <f t="shared" si="32"/>
        <v/>
      </c>
      <c r="D654" s="163"/>
      <c r="E654" s="111" t="str">
        <f t="shared" si="33"/>
        <v/>
      </c>
    </row>
    <row r="655" spans="1:5" x14ac:dyDescent="0.25">
      <c r="A655" t="str">
        <f t="shared" si="31"/>
        <v/>
      </c>
      <c r="B655" s="151"/>
      <c r="C655" s="111" t="str">
        <f t="shared" si="32"/>
        <v/>
      </c>
      <c r="D655" s="163"/>
      <c r="E655" s="111" t="str">
        <f t="shared" si="33"/>
        <v/>
      </c>
    </row>
    <row r="656" spans="1:5" x14ac:dyDescent="0.25">
      <c r="A656" t="str">
        <f t="shared" si="31"/>
        <v/>
      </c>
      <c r="B656" s="151"/>
      <c r="C656" s="111" t="str">
        <f t="shared" si="32"/>
        <v/>
      </c>
      <c r="D656" s="163"/>
      <c r="E656" s="111" t="str">
        <f t="shared" si="33"/>
        <v/>
      </c>
    </row>
    <row r="657" spans="1:5" x14ac:dyDescent="0.25">
      <c r="A657" t="str">
        <f t="shared" si="31"/>
        <v/>
      </c>
      <c r="B657" s="151"/>
      <c r="C657" s="111" t="str">
        <f t="shared" si="32"/>
        <v/>
      </c>
      <c r="D657" s="163"/>
      <c r="E657" s="111" t="str">
        <f t="shared" si="33"/>
        <v/>
      </c>
    </row>
    <row r="658" spans="1:5" x14ac:dyDescent="0.25">
      <c r="A658" t="str">
        <f t="shared" si="31"/>
        <v/>
      </c>
      <c r="B658" s="151"/>
      <c r="C658" s="111" t="str">
        <f t="shared" si="32"/>
        <v/>
      </c>
      <c r="D658" s="163"/>
      <c r="E658" s="111" t="str">
        <f t="shared" si="33"/>
        <v/>
      </c>
    </row>
    <row r="659" spans="1:5" x14ac:dyDescent="0.25">
      <c r="A659" t="str">
        <f t="shared" si="31"/>
        <v/>
      </c>
      <c r="B659" s="151"/>
      <c r="C659" s="111" t="str">
        <f t="shared" si="32"/>
        <v/>
      </c>
      <c r="D659" s="163"/>
      <c r="E659" s="111" t="str">
        <f t="shared" si="33"/>
        <v/>
      </c>
    </row>
    <row r="660" spans="1:5" x14ac:dyDescent="0.25">
      <c r="A660" t="str">
        <f t="shared" si="31"/>
        <v/>
      </c>
      <c r="B660" s="151"/>
      <c r="C660" s="111" t="str">
        <f t="shared" si="32"/>
        <v/>
      </c>
      <c r="D660" s="163"/>
      <c r="E660" s="111" t="str">
        <f t="shared" si="33"/>
        <v/>
      </c>
    </row>
    <row r="661" spans="1:5" x14ac:dyDescent="0.25">
      <c r="A661" t="str">
        <f t="shared" si="31"/>
        <v/>
      </c>
      <c r="B661" s="151"/>
      <c r="C661" s="111" t="str">
        <f t="shared" si="32"/>
        <v/>
      </c>
      <c r="D661" s="163"/>
      <c r="E661" s="111" t="str">
        <f t="shared" si="33"/>
        <v/>
      </c>
    </row>
    <row r="662" spans="1:5" x14ac:dyDescent="0.25">
      <c r="A662" t="str">
        <f t="shared" si="31"/>
        <v/>
      </c>
      <c r="B662" s="151"/>
      <c r="C662" s="111" t="str">
        <f t="shared" si="32"/>
        <v/>
      </c>
      <c r="D662" s="163"/>
      <c r="E662" s="111" t="str">
        <f t="shared" si="33"/>
        <v/>
      </c>
    </row>
    <row r="663" spans="1:5" x14ac:dyDescent="0.25">
      <c r="A663" t="str">
        <f t="shared" si="31"/>
        <v/>
      </c>
      <c r="B663" s="151"/>
      <c r="C663" s="111" t="str">
        <f t="shared" si="32"/>
        <v/>
      </c>
      <c r="D663" s="163"/>
      <c r="E663" s="111" t="str">
        <f t="shared" si="33"/>
        <v/>
      </c>
    </row>
    <row r="664" spans="1:5" x14ac:dyDescent="0.25">
      <c r="A664" t="str">
        <f t="shared" si="31"/>
        <v/>
      </c>
      <c r="B664" s="151"/>
      <c r="C664" s="111" t="str">
        <f t="shared" si="32"/>
        <v/>
      </c>
      <c r="D664" s="163"/>
      <c r="E664" s="111" t="str">
        <f t="shared" si="33"/>
        <v/>
      </c>
    </row>
    <row r="665" spans="1:5" x14ac:dyDescent="0.25">
      <c r="A665" t="str">
        <f t="shared" si="31"/>
        <v/>
      </c>
      <c r="B665" s="151"/>
      <c r="C665" s="111" t="str">
        <f t="shared" si="32"/>
        <v/>
      </c>
      <c r="D665" s="163"/>
      <c r="E665" s="111" t="str">
        <f t="shared" si="33"/>
        <v/>
      </c>
    </row>
    <row r="666" spans="1:5" x14ac:dyDescent="0.25">
      <c r="A666" t="str">
        <f t="shared" si="31"/>
        <v/>
      </c>
      <c r="B666" s="151"/>
      <c r="C666" s="111" t="str">
        <f t="shared" si="32"/>
        <v/>
      </c>
      <c r="D666" s="163"/>
      <c r="E666" s="111" t="str">
        <f t="shared" si="33"/>
        <v/>
      </c>
    </row>
    <row r="667" spans="1:5" x14ac:dyDescent="0.25">
      <c r="A667" t="str">
        <f t="shared" si="31"/>
        <v/>
      </c>
      <c r="B667" s="151"/>
      <c r="C667" s="111" t="str">
        <f t="shared" si="32"/>
        <v/>
      </c>
      <c r="D667" s="163"/>
      <c r="E667" s="111" t="str">
        <f t="shared" si="33"/>
        <v/>
      </c>
    </row>
    <row r="668" spans="1:5" x14ac:dyDescent="0.25">
      <c r="A668" t="str">
        <f t="shared" si="31"/>
        <v/>
      </c>
      <c r="B668" s="151"/>
      <c r="C668" s="111" t="str">
        <f t="shared" si="32"/>
        <v/>
      </c>
      <c r="D668" s="163"/>
      <c r="E668" s="111" t="str">
        <f t="shared" si="33"/>
        <v/>
      </c>
    </row>
    <row r="669" spans="1:5" x14ac:dyDescent="0.25">
      <c r="A669" t="str">
        <f t="shared" si="31"/>
        <v/>
      </c>
      <c r="B669" s="151"/>
      <c r="C669" s="111" t="str">
        <f t="shared" si="32"/>
        <v/>
      </c>
      <c r="D669" s="163"/>
      <c r="E669" s="111" t="str">
        <f t="shared" si="33"/>
        <v/>
      </c>
    </row>
    <row r="670" spans="1:5" x14ac:dyDescent="0.25">
      <c r="A670" t="str">
        <f t="shared" si="31"/>
        <v/>
      </c>
      <c r="B670" s="151"/>
      <c r="C670" s="111" t="str">
        <f t="shared" si="32"/>
        <v/>
      </c>
      <c r="D670" s="163"/>
      <c r="E670" s="111" t="str">
        <f t="shared" si="33"/>
        <v/>
      </c>
    </row>
    <row r="671" spans="1:5" x14ac:dyDescent="0.25">
      <c r="A671" t="str">
        <f t="shared" si="31"/>
        <v/>
      </c>
      <c r="B671" s="151"/>
      <c r="C671" s="111" t="str">
        <f t="shared" si="32"/>
        <v/>
      </c>
      <c r="D671" s="163"/>
      <c r="E671" s="111" t="str">
        <f t="shared" si="33"/>
        <v/>
      </c>
    </row>
    <row r="672" spans="1:5" x14ac:dyDescent="0.25">
      <c r="A672" t="str">
        <f t="shared" si="31"/>
        <v/>
      </c>
      <c r="B672" s="151"/>
      <c r="C672" s="111" t="str">
        <f t="shared" si="32"/>
        <v/>
      </c>
      <c r="D672" s="163"/>
      <c r="E672" s="111" t="str">
        <f t="shared" si="33"/>
        <v/>
      </c>
    </row>
    <row r="673" spans="1:5" x14ac:dyDescent="0.25">
      <c r="A673" t="str">
        <f t="shared" si="31"/>
        <v/>
      </c>
      <c r="B673" s="151"/>
      <c r="C673" s="111" t="str">
        <f t="shared" si="32"/>
        <v/>
      </c>
      <c r="D673" s="163"/>
      <c r="E673" s="111" t="str">
        <f t="shared" si="33"/>
        <v/>
      </c>
    </row>
    <row r="674" spans="1:5" x14ac:dyDescent="0.25">
      <c r="A674" t="str">
        <f t="shared" si="31"/>
        <v/>
      </c>
      <c r="B674" s="151"/>
      <c r="C674" s="111" t="str">
        <f t="shared" si="32"/>
        <v/>
      </c>
      <c r="D674" s="163"/>
      <c r="E674" s="111" t="str">
        <f t="shared" si="33"/>
        <v/>
      </c>
    </row>
    <row r="675" spans="1:5" x14ac:dyDescent="0.25">
      <c r="A675" t="str">
        <f t="shared" si="31"/>
        <v/>
      </c>
      <c r="B675" s="151"/>
      <c r="C675" s="111" t="str">
        <f t="shared" si="32"/>
        <v/>
      </c>
      <c r="D675" s="163"/>
      <c r="E675" s="111" t="str">
        <f t="shared" si="33"/>
        <v/>
      </c>
    </row>
    <row r="676" spans="1:5" x14ac:dyDescent="0.25">
      <c r="A676" t="str">
        <f t="shared" si="31"/>
        <v/>
      </c>
      <c r="B676" s="151"/>
      <c r="C676" s="111" t="str">
        <f t="shared" si="32"/>
        <v/>
      </c>
      <c r="D676" s="163"/>
      <c r="E676" s="111" t="str">
        <f t="shared" si="33"/>
        <v/>
      </c>
    </row>
    <row r="677" spans="1:5" x14ac:dyDescent="0.25">
      <c r="A677" t="str">
        <f t="shared" si="31"/>
        <v/>
      </c>
      <c r="B677" s="151"/>
      <c r="C677" s="111" t="str">
        <f t="shared" si="32"/>
        <v/>
      </c>
      <c r="D677" s="163"/>
      <c r="E677" s="111" t="str">
        <f t="shared" si="33"/>
        <v/>
      </c>
    </row>
    <row r="678" spans="1:5" x14ac:dyDescent="0.25">
      <c r="A678" t="str">
        <f t="shared" si="31"/>
        <v/>
      </c>
      <c r="B678" s="151"/>
      <c r="C678" s="111" t="str">
        <f t="shared" si="32"/>
        <v/>
      </c>
      <c r="D678" s="163"/>
      <c r="E678" s="111" t="str">
        <f t="shared" si="33"/>
        <v/>
      </c>
    </row>
    <row r="679" spans="1:5" x14ac:dyDescent="0.25">
      <c r="A679" t="str">
        <f t="shared" si="31"/>
        <v/>
      </c>
      <c r="B679" s="151"/>
      <c r="C679" s="111" t="str">
        <f t="shared" si="32"/>
        <v/>
      </c>
      <c r="D679" s="163"/>
      <c r="E679" s="111" t="str">
        <f t="shared" si="33"/>
        <v/>
      </c>
    </row>
    <row r="680" spans="1:5" x14ac:dyDescent="0.25">
      <c r="A680" t="str">
        <f t="shared" si="31"/>
        <v/>
      </c>
      <c r="B680" s="151"/>
      <c r="C680" s="111" t="str">
        <f t="shared" si="32"/>
        <v/>
      </c>
      <c r="D680" s="163"/>
      <c r="E680" s="111" t="str">
        <f t="shared" si="33"/>
        <v/>
      </c>
    </row>
    <row r="681" spans="1:5" x14ac:dyDescent="0.25">
      <c r="A681" t="str">
        <f t="shared" si="31"/>
        <v/>
      </c>
      <c r="B681" s="151"/>
      <c r="C681" s="111" t="str">
        <f t="shared" si="32"/>
        <v/>
      </c>
      <c r="D681" s="163"/>
      <c r="E681" s="111" t="str">
        <f t="shared" si="33"/>
        <v/>
      </c>
    </row>
    <row r="682" spans="1:5" x14ac:dyDescent="0.25">
      <c r="A682" t="str">
        <f t="shared" si="31"/>
        <v/>
      </c>
      <c r="B682" s="151"/>
      <c r="C682" s="111" t="str">
        <f t="shared" si="32"/>
        <v/>
      </c>
      <c r="D682" s="163"/>
      <c r="E682" s="111" t="str">
        <f t="shared" si="33"/>
        <v/>
      </c>
    </row>
    <row r="683" spans="1:5" x14ac:dyDescent="0.25">
      <c r="A683" t="str">
        <f t="shared" si="31"/>
        <v/>
      </c>
      <c r="B683" s="151"/>
      <c r="C683" s="111" t="str">
        <f t="shared" si="32"/>
        <v/>
      </c>
      <c r="D683" s="163"/>
      <c r="E683" s="111" t="str">
        <f t="shared" si="33"/>
        <v/>
      </c>
    </row>
    <row r="684" spans="1:5" x14ac:dyDescent="0.25">
      <c r="A684" t="str">
        <f t="shared" si="31"/>
        <v/>
      </c>
      <c r="B684" s="151"/>
      <c r="C684" s="111" t="str">
        <f t="shared" si="32"/>
        <v/>
      </c>
      <c r="D684" s="163"/>
      <c r="E684" s="111" t="str">
        <f t="shared" si="33"/>
        <v/>
      </c>
    </row>
    <row r="685" spans="1:5" x14ac:dyDescent="0.25">
      <c r="A685" t="str">
        <f t="shared" si="31"/>
        <v/>
      </c>
      <c r="B685" s="151"/>
      <c r="C685" s="111" t="str">
        <f t="shared" si="32"/>
        <v/>
      </c>
      <c r="D685" s="163"/>
      <c r="E685" s="111" t="str">
        <f t="shared" si="33"/>
        <v/>
      </c>
    </row>
    <row r="686" spans="1:5" x14ac:dyDescent="0.25">
      <c r="A686" t="str">
        <f t="shared" si="31"/>
        <v/>
      </c>
      <c r="B686" s="151"/>
      <c r="C686" s="111" t="str">
        <f t="shared" si="32"/>
        <v/>
      </c>
      <c r="D686" s="163"/>
      <c r="E686" s="111" t="str">
        <f t="shared" si="33"/>
        <v/>
      </c>
    </row>
    <row r="687" spans="1:5" x14ac:dyDescent="0.25">
      <c r="A687" t="str">
        <f t="shared" si="31"/>
        <v/>
      </c>
      <c r="B687" s="151"/>
      <c r="C687" s="111" t="str">
        <f t="shared" si="32"/>
        <v/>
      </c>
      <c r="D687" s="163"/>
      <c r="E687" s="111" t="str">
        <f t="shared" si="33"/>
        <v/>
      </c>
    </row>
    <row r="688" spans="1:5" x14ac:dyDescent="0.25">
      <c r="A688" t="str">
        <f t="shared" si="31"/>
        <v/>
      </c>
      <c r="B688" s="151"/>
      <c r="C688" s="111" t="str">
        <f t="shared" si="32"/>
        <v/>
      </c>
      <c r="D688" s="163"/>
      <c r="E688" s="111" t="str">
        <f t="shared" si="33"/>
        <v/>
      </c>
    </row>
    <row r="689" spans="1:5" x14ac:dyDescent="0.25">
      <c r="A689" t="str">
        <f t="shared" si="31"/>
        <v/>
      </c>
      <c r="B689" s="151"/>
      <c r="C689" s="111" t="str">
        <f t="shared" si="32"/>
        <v/>
      </c>
      <c r="D689" s="163"/>
      <c r="E689" s="111" t="str">
        <f t="shared" si="33"/>
        <v/>
      </c>
    </row>
    <row r="690" spans="1:5" x14ac:dyDescent="0.25">
      <c r="A690" t="str">
        <f t="shared" si="31"/>
        <v/>
      </c>
      <c r="B690" s="151"/>
      <c r="C690" s="111" t="str">
        <f t="shared" si="32"/>
        <v/>
      </c>
      <c r="D690" s="163"/>
      <c r="E690" s="111" t="str">
        <f t="shared" si="33"/>
        <v/>
      </c>
    </row>
    <row r="691" spans="1:5" x14ac:dyDescent="0.25">
      <c r="A691" t="str">
        <f t="shared" si="31"/>
        <v/>
      </c>
      <c r="B691" s="151"/>
      <c r="C691" s="111" t="str">
        <f t="shared" si="32"/>
        <v/>
      </c>
      <c r="D691" s="163"/>
      <c r="E691" s="111" t="str">
        <f t="shared" si="33"/>
        <v/>
      </c>
    </row>
    <row r="692" spans="1:5" x14ac:dyDescent="0.25">
      <c r="A692" t="str">
        <f t="shared" si="31"/>
        <v/>
      </c>
      <c r="B692" s="151"/>
      <c r="C692" s="111" t="str">
        <f t="shared" si="32"/>
        <v/>
      </c>
      <c r="D692" s="163"/>
      <c r="E692" s="111" t="str">
        <f t="shared" si="33"/>
        <v/>
      </c>
    </row>
    <row r="693" spans="1:5" x14ac:dyDescent="0.25">
      <c r="A693" t="str">
        <f t="shared" si="31"/>
        <v/>
      </c>
      <c r="B693" s="151"/>
      <c r="C693" s="111" t="str">
        <f t="shared" si="32"/>
        <v/>
      </c>
      <c r="D693" s="163"/>
      <c r="E693" s="111" t="str">
        <f t="shared" si="33"/>
        <v/>
      </c>
    </row>
    <row r="694" spans="1:5" x14ac:dyDescent="0.25">
      <c r="A694" t="str">
        <f t="shared" si="31"/>
        <v/>
      </c>
      <c r="B694" s="151"/>
      <c r="C694" s="111" t="str">
        <f t="shared" si="32"/>
        <v/>
      </c>
      <c r="D694" s="163"/>
      <c r="E694" s="111" t="str">
        <f t="shared" si="33"/>
        <v/>
      </c>
    </row>
    <row r="695" spans="1:5" x14ac:dyDescent="0.25">
      <c r="A695" t="str">
        <f t="shared" si="31"/>
        <v/>
      </c>
      <c r="B695" s="151"/>
      <c r="C695" s="111" t="str">
        <f t="shared" si="32"/>
        <v/>
      </c>
      <c r="D695" s="163"/>
      <c r="E695" s="111" t="str">
        <f t="shared" si="33"/>
        <v/>
      </c>
    </row>
    <row r="696" spans="1:5" x14ac:dyDescent="0.25">
      <c r="A696" t="str">
        <f t="shared" si="31"/>
        <v/>
      </c>
      <c r="B696" s="151"/>
      <c r="C696" s="111" t="str">
        <f t="shared" si="32"/>
        <v/>
      </c>
      <c r="D696" s="163"/>
      <c r="E696" s="111" t="str">
        <f t="shared" si="33"/>
        <v/>
      </c>
    </row>
    <row r="697" spans="1:5" x14ac:dyDescent="0.25">
      <c r="A697" t="str">
        <f t="shared" si="31"/>
        <v/>
      </c>
      <c r="B697" s="151"/>
      <c r="C697" s="111" t="str">
        <f t="shared" si="32"/>
        <v/>
      </c>
      <c r="D697" s="163"/>
      <c r="E697" s="111" t="str">
        <f t="shared" si="33"/>
        <v/>
      </c>
    </row>
    <row r="698" spans="1:5" x14ac:dyDescent="0.25">
      <c r="A698" t="str">
        <f t="shared" si="31"/>
        <v/>
      </c>
      <c r="B698" s="151"/>
      <c r="C698" s="111" t="str">
        <f t="shared" si="32"/>
        <v/>
      </c>
      <c r="D698" s="163"/>
      <c r="E698" s="111" t="str">
        <f t="shared" si="33"/>
        <v/>
      </c>
    </row>
    <row r="699" spans="1:5" x14ac:dyDescent="0.25">
      <c r="A699" t="str">
        <f t="shared" si="31"/>
        <v/>
      </c>
      <c r="B699" s="151"/>
      <c r="C699" s="111" t="str">
        <f t="shared" si="32"/>
        <v/>
      </c>
      <c r="D699" s="163"/>
      <c r="E699" s="111" t="str">
        <f t="shared" si="33"/>
        <v/>
      </c>
    </row>
    <row r="700" spans="1:5" x14ac:dyDescent="0.25">
      <c r="A700" t="str">
        <f t="shared" si="31"/>
        <v/>
      </c>
      <c r="B700" s="151"/>
      <c r="C700" s="111" t="str">
        <f t="shared" si="32"/>
        <v/>
      </c>
      <c r="D700" s="163"/>
      <c r="E700" s="111" t="str">
        <f t="shared" si="33"/>
        <v/>
      </c>
    </row>
    <row r="701" spans="1:5" x14ac:dyDescent="0.25">
      <c r="A701" t="str">
        <f t="shared" si="31"/>
        <v/>
      </c>
      <c r="B701" s="151"/>
      <c r="C701" s="111" t="str">
        <f t="shared" si="32"/>
        <v/>
      </c>
      <c r="D701" s="163"/>
      <c r="E701" s="111" t="str">
        <f t="shared" si="33"/>
        <v/>
      </c>
    </row>
    <row r="702" spans="1:5" x14ac:dyDescent="0.25">
      <c r="A702" t="str">
        <f t="shared" si="31"/>
        <v/>
      </c>
      <c r="B702" s="151"/>
      <c r="C702" s="111" t="str">
        <f t="shared" si="32"/>
        <v/>
      </c>
      <c r="D702" s="163"/>
      <c r="E702" s="111" t="str">
        <f t="shared" si="33"/>
        <v/>
      </c>
    </row>
    <row r="703" spans="1:5" x14ac:dyDescent="0.25">
      <c r="A703" t="str">
        <f t="shared" si="31"/>
        <v/>
      </c>
      <c r="B703" s="151"/>
      <c r="C703" s="111" t="str">
        <f t="shared" si="32"/>
        <v/>
      </c>
      <c r="D703" s="163"/>
      <c r="E703" s="111" t="str">
        <f t="shared" si="33"/>
        <v/>
      </c>
    </row>
    <row r="704" spans="1:5" x14ac:dyDescent="0.25">
      <c r="A704" t="str">
        <f t="shared" si="31"/>
        <v/>
      </c>
      <c r="B704" s="151"/>
      <c r="C704" s="111" t="str">
        <f t="shared" si="32"/>
        <v/>
      </c>
      <c r="D704" s="163"/>
      <c r="E704" s="111" t="str">
        <f t="shared" si="33"/>
        <v/>
      </c>
    </row>
    <row r="705" spans="1:5" x14ac:dyDescent="0.25">
      <c r="A705" t="str">
        <f t="shared" si="31"/>
        <v/>
      </c>
      <c r="B705" s="151"/>
      <c r="C705" s="111" t="str">
        <f t="shared" si="32"/>
        <v/>
      </c>
      <c r="D705" s="163"/>
      <c r="E705" s="111" t="str">
        <f t="shared" si="33"/>
        <v/>
      </c>
    </row>
    <row r="706" spans="1:5" x14ac:dyDescent="0.25">
      <c r="A706" t="str">
        <f t="shared" si="31"/>
        <v/>
      </c>
      <c r="B706" s="151"/>
      <c r="C706" s="111" t="str">
        <f t="shared" si="32"/>
        <v/>
      </c>
      <c r="D706" s="163"/>
      <c r="E706" s="111" t="str">
        <f t="shared" si="33"/>
        <v/>
      </c>
    </row>
    <row r="707" spans="1:5" x14ac:dyDescent="0.25">
      <c r="A707" t="str">
        <f t="shared" si="31"/>
        <v/>
      </c>
      <c r="B707" s="151"/>
      <c r="C707" s="111" t="str">
        <f t="shared" si="32"/>
        <v/>
      </c>
      <c r="D707" s="163"/>
      <c r="E707" s="111" t="str">
        <f t="shared" si="33"/>
        <v/>
      </c>
    </row>
    <row r="708" spans="1:5" x14ac:dyDescent="0.25">
      <c r="A708" t="str">
        <f t="shared" si="31"/>
        <v/>
      </c>
      <c r="B708" s="151"/>
      <c r="C708" s="111" t="str">
        <f t="shared" si="32"/>
        <v/>
      </c>
      <c r="D708" s="163"/>
      <c r="E708" s="111" t="str">
        <f t="shared" si="33"/>
        <v/>
      </c>
    </row>
    <row r="709" spans="1:5" x14ac:dyDescent="0.25">
      <c r="A709" t="str">
        <f t="shared" si="31"/>
        <v/>
      </c>
      <c r="B709" s="151"/>
      <c r="C709" s="111" t="str">
        <f t="shared" si="32"/>
        <v/>
      </c>
      <c r="D709" s="163"/>
      <c r="E709" s="111" t="str">
        <f t="shared" si="33"/>
        <v/>
      </c>
    </row>
    <row r="710" spans="1:5" x14ac:dyDescent="0.25">
      <c r="A710" t="str">
        <f t="shared" si="31"/>
        <v/>
      </c>
      <c r="B710" s="151"/>
      <c r="C710" s="111" t="str">
        <f t="shared" si="32"/>
        <v/>
      </c>
      <c r="D710" s="163"/>
      <c r="E710" s="111" t="str">
        <f t="shared" si="33"/>
        <v/>
      </c>
    </row>
    <row r="711" spans="1:5" x14ac:dyDescent="0.25">
      <c r="A711" t="str">
        <f t="shared" si="31"/>
        <v/>
      </c>
      <c r="B711" s="151"/>
      <c r="C711" s="111" t="str">
        <f t="shared" si="32"/>
        <v/>
      </c>
      <c r="D711" s="163"/>
      <c r="E711" s="111" t="str">
        <f t="shared" si="33"/>
        <v/>
      </c>
    </row>
    <row r="712" spans="1:5" x14ac:dyDescent="0.25">
      <c r="A712" t="str">
        <f t="shared" ref="A712:A775" si="34">IF(B712="site","Project",IF(B712="","",_xlfn.CONCAT(C712,INDEX(A:E,MATCH(C712,E:E,0),1))))</f>
        <v/>
      </c>
      <c r="B712" s="151"/>
      <c r="C712" s="111" t="str">
        <f t="shared" ref="C712:C775" si="35">IF(OR(B712="building envelope",B712="space type"),"Enter Building Name",IF(B712="building","Enter Site Name",""))</f>
        <v/>
      </c>
      <c r="D712" s="163"/>
      <c r="E712" s="111" t="str">
        <f t="shared" ref="E712:E775" si="36">IF(B712="building envelope","Enter Building Envelope Asset",IF(B712="building","Enter Building Name",IF(B712="space type","Enter Space Type Name",IF(B712="site","Enter Site Name",""))))</f>
        <v/>
      </c>
    </row>
    <row r="713" spans="1:5" x14ac:dyDescent="0.25">
      <c r="A713" t="str">
        <f t="shared" si="34"/>
        <v/>
      </c>
      <c r="B713" s="151"/>
      <c r="C713" s="111" t="str">
        <f t="shared" si="35"/>
        <v/>
      </c>
      <c r="D713" s="163"/>
      <c r="E713" s="111" t="str">
        <f t="shared" si="36"/>
        <v/>
      </c>
    </row>
    <row r="714" spans="1:5" x14ac:dyDescent="0.25">
      <c r="A714" t="str">
        <f t="shared" si="34"/>
        <v/>
      </c>
      <c r="B714" s="151"/>
      <c r="C714" s="111" t="str">
        <f t="shared" si="35"/>
        <v/>
      </c>
      <c r="D714" s="163"/>
      <c r="E714" s="111" t="str">
        <f t="shared" si="36"/>
        <v/>
      </c>
    </row>
    <row r="715" spans="1:5" x14ac:dyDescent="0.25">
      <c r="A715" t="str">
        <f t="shared" si="34"/>
        <v/>
      </c>
      <c r="B715" s="151"/>
      <c r="C715" s="111" t="str">
        <f t="shared" si="35"/>
        <v/>
      </c>
      <c r="D715" s="163"/>
      <c r="E715" s="111" t="str">
        <f t="shared" si="36"/>
        <v/>
      </c>
    </row>
    <row r="716" spans="1:5" x14ac:dyDescent="0.25">
      <c r="A716" t="str">
        <f t="shared" si="34"/>
        <v/>
      </c>
      <c r="B716" s="151"/>
      <c r="C716" s="111" t="str">
        <f t="shared" si="35"/>
        <v/>
      </c>
      <c r="D716" s="163"/>
      <c r="E716" s="111" t="str">
        <f t="shared" si="36"/>
        <v/>
      </c>
    </row>
    <row r="717" spans="1:5" x14ac:dyDescent="0.25">
      <c r="A717" t="str">
        <f t="shared" si="34"/>
        <v/>
      </c>
      <c r="B717" s="151"/>
      <c r="C717" s="111" t="str">
        <f t="shared" si="35"/>
        <v/>
      </c>
      <c r="D717" s="163"/>
      <c r="E717" s="111" t="str">
        <f t="shared" si="36"/>
        <v/>
      </c>
    </row>
    <row r="718" spans="1:5" x14ac:dyDescent="0.25">
      <c r="A718" t="str">
        <f t="shared" si="34"/>
        <v/>
      </c>
      <c r="B718" s="151"/>
      <c r="C718" s="111" t="str">
        <f t="shared" si="35"/>
        <v/>
      </c>
      <c r="D718" s="163"/>
      <c r="E718" s="111" t="str">
        <f t="shared" si="36"/>
        <v/>
      </c>
    </row>
    <row r="719" spans="1:5" x14ac:dyDescent="0.25">
      <c r="A719" t="str">
        <f t="shared" si="34"/>
        <v/>
      </c>
      <c r="B719" s="151"/>
      <c r="C719" s="111" t="str">
        <f t="shared" si="35"/>
        <v/>
      </c>
      <c r="D719" s="163"/>
      <c r="E719" s="111" t="str">
        <f t="shared" si="36"/>
        <v/>
      </c>
    </row>
    <row r="720" spans="1:5" x14ac:dyDescent="0.25">
      <c r="A720" t="str">
        <f t="shared" si="34"/>
        <v/>
      </c>
      <c r="B720" s="151"/>
      <c r="C720" s="111" t="str">
        <f t="shared" si="35"/>
        <v/>
      </c>
      <c r="D720" s="163"/>
      <c r="E720" s="111" t="str">
        <f t="shared" si="36"/>
        <v/>
      </c>
    </row>
    <row r="721" spans="1:5" x14ac:dyDescent="0.25">
      <c r="A721" t="str">
        <f t="shared" si="34"/>
        <v/>
      </c>
      <c r="B721" s="151"/>
      <c r="C721" s="111" t="str">
        <f t="shared" si="35"/>
        <v/>
      </c>
      <c r="D721" s="163"/>
      <c r="E721" s="111" t="str">
        <f t="shared" si="36"/>
        <v/>
      </c>
    </row>
    <row r="722" spans="1:5" x14ac:dyDescent="0.25">
      <c r="A722" t="str">
        <f t="shared" si="34"/>
        <v/>
      </c>
      <c r="B722" s="151"/>
      <c r="C722" s="111" t="str">
        <f t="shared" si="35"/>
        <v/>
      </c>
      <c r="D722" s="163"/>
      <c r="E722" s="111" t="str">
        <f t="shared" si="36"/>
        <v/>
      </c>
    </row>
    <row r="723" spans="1:5" x14ac:dyDescent="0.25">
      <c r="A723" t="str">
        <f t="shared" si="34"/>
        <v/>
      </c>
      <c r="B723" s="151"/>
      <c r="C723" s="111" t="str">
        <f t="shared" si="35"/>
        <v/>
      </c>
      <c r="D723" s="163"/>
      <c r="E723" s="111" t="str">
        <f t="shared" si="36"/>
        <v/>
      </c>
    </row>
    <row r="724" spans="1:5" x14ac:dyDescent="0.25">
      <c r="A724" t="str">
        <f t="shared" si="34"/>
        <v/>
      </c>
      <c r="B724" s="151"/>
      <c r="C724" s="111" t="str">
        <f t="shared" si="35"/>
        <v/>
      </c>
      <c r="D724" s="163"/>
      <c r="E724" s="111" t="str">
        <f t="shared" si="36"/>
        <v/>
      </c>
    </row>
    <row r="725" spans="1:5" x14ac:dyDescent="0.25">
      <c r="A725" t="str">
        <f t="shared" si="34"/>
        <v/>
      </c>
      <c r="B725" s="151"/>
      <c r="C725" s="111" t="str">
        <f t="shared" si="35"/>
        <v/>
      </c>
      <c r="D725" s="163"/>
      <c r="E725" s="111" t="str">
        <f t="shared" si="36"/>
        <v/>
      </c>
    </row>
    <row r="726" spans="1:5" x14ac:dyDescent="0.25">
      <c r="A726" t="str">
        <f t="shared" si="34"/>
        <v/>
      </c>
      <c r="B726" s="151"/>
      <c r="C726" s="111" t="str">
        <f t="shared" si="35"/>
        <v/>
      </c>
      <c r="D726" s="163"/>
      <c r="E726" s="111" t="str">
        <f t="shared" si="36"/>
        <v/>
      </c>
    </row>
    <row r="727" spans="1:5" x14ac:dyDescent="0.25">
      <c r="A727" t="str">
        <f t="shared" si="34"/>
        <v/>
      </c>
      <c r="B727" s="151"/>
      <c r="C727" s="111" t="str">
        <f t="shared" si="35"/>
        <v/>
      </c>
      <c r="D727" s="163"/>
      <c r="E727" s="111" t="str">
        <f t="shared" si="36"/>
        <v/>
      </c>
    </row>
    <row r="728" spans="1:5" x14ac:dyDescent="0.25">
      <c r="A728" t="str">
        <f t="shared" si="34"/>
        <v/>
      </c>
      <c r="B728" s="151"/>
      <c r="C728" s="111" t="str">
        <f t="shared" si="35"/>
        <v/>
      </c>
      <c r="D728" s="163"/>
      <c r="E728" s="111" t="str">
        <f t="shared" si="36"/>
        <v/>
      </c>
    </row>
    <row r="729" spans="1:5" x14ac:dyDescent="0.25">
      <c r="A729" t="str">
        <f t="shared" si="34"/>
        <v/>
      </c>
      <c r="B729" s="151"/>
      <c r="C729" s="111" t="str">
        <f t="shared" si="35"/>
        <v/>
      </c>
      <c r="D729" s="163"/>
      <c r="E729" s="111" t="str">
        <f t="shared" si="36"/>
        <v/>
      </c>
    </row>
    <row r="730" spans="1:5" x14ac:dyDescent="0.25">
      <c r="A730" t="str">
        <f t="shared" si="34"/>
        <v/>
      </c>
      <c r="B730" s="151"/>
      <c r="C730" s="111" t="str">
        <f t="shared" si="35"/>
        <v/>
      </c>
      <c r="D730" s="163"/>
      <c r="E730" s="111" t="str">
        <f t="shared" si="36"/>
        <v/>
      </c>
    </row>
    <row r="731" spans="1:5" x14ac:dyDescent="0.25">
      <c r="A731" t="str">
        <f t="shared" si="34"/>
        <v/>
      </c>
      <c r="B731" s="151"/>
      <c r="C731" s="111" t="str">
        <f t="shared" si="35"/>
        <v/>
      </c>
      <c r="D731" s="163"/>
      <c r="E731" s="111" t="str">
        <f t="shared" si="36"/>
        <v/>
      </c>
    </row>
    <row r="732" spans="1:5" x14ac:dyDescent="0.25">
      <c r="A732" t="str">
        <f t="shared" si="34"/>
        <v/>
      </c>
      <c r="B732" s="151"/>
      <c r="C732" s="111" t="str">
        <f t="shared" si="35"/>
        <v/>
      </c>
      <c r="D732" s="163"/>
      <c r="E732" s="111" t="str">
        <f t="shared" si="36"/>
        <v/>
      </c>
    </row>
    <row r="733" spans="1:5" x14ac:dyDescent="0.25">
      <c r="A733" t="str">
        <f t="shared" si="34"/>
        <v/>
      </c>
      <c r="B733" s="151"/>
      <c r="C733" s="111" t="str">
        <f t="shared" si="35"/>
        <v/>
      </c>
      <c r="D733" s="163"/>
      <c r="E733" s="111" t="str">
        <f t="shared" si="36"/>
        <v/>
      </c>
    </row>
    <row r="734" spans="1:5" x14ac:dyDescent="0.25">
      <c r="A734" t="str">
        <f t="shared" si="34"/>
        <v/>
      </c>
      <c r="B734" s="151"/>
      <c r="C734" s="111" t="str">
        <f t="shared" si="35"/>
        <v/>
      </c>
      <c r="D734" s="163"/>
      <c r="E734" s="111" t="str">
        <f t="shared" si="36"/>
        <v/>
      </c>
    </row>
    <row r="735" spans="1:5" x14ac:dyDescent="0.25">
      <c r="A735" t="str">
        <f t="shared" si="34"/>
        <v/>
      </c>
      <c r="B735" s="151"/>
      <c r="C735" s="111" t="str">
        <f t="shared" si="35"/>
        <v/>
      </c>
      <c r="D735" s="163"/>
      <c r="E735" s="111" t="str">
        <f t="shared" si="36"/>
        <v/>
      </c>
    </row>
    <row r="736" spans="1:5" x14ac:dyDescent="0.25">
      <c r="A736" t="str">
        <f t="shared" si="34"/>
        <v/>
      </c>
      <c r="B736" s="151"/>
      <c r="C736" s="111" t="str">
        <f t="shared" si="35"/>
        <v/>
      </c>
      <c r="D736" s="163"/>
      <c r="E736" s="111" t="str">
        <f t="shared" si="36"/>
        <v/>
      </c>
    </row>
    <row r="737" spans="1:5" x14ac:dyDescent="0.25">
      <c r="A737" t="str">
        <f t="shared" si="34"/>
        <v/>
      </c>
      <c r="B737" s="151"/>
      <c r="C737" s="111" t="str">
        <f t="shared" si="35"/>
        <v/>
      </c>
      <c r="D737" s="163"/>
      <c r="E737" s="111" t="str">
        <f t="shared" si="36"/>
        <v/>
      </c>
    </row>
    <row r="738" spans="1:5" x14ac:dyDescent="0.25">
      <c r="A738" t="str">
        <f t="shared" si="34"/>
        <v/>
      </c>
      <c r="B738" s="151"/>
      <c r="C738" s="111" t="str">
        <f t="shared" si="35"/>
        <v/>
      </c>
      <c r="D738" s="163"/>
      <c r="E738" s="111" t="str">
        <f t="shared" si="36"/>
        <v/>
      </c>
    </row>
    <row r="739" spans="1:5" x14ac:dyDescent="0.25">
      <c r="A739" t="str">
        <f t="shared" si="34"/>
        <v/>
      </c>
      <c r="B739" s="151"/>
      <c r="C739" s="111" t="str">
        <f t="shared" si="35"/>
        <v/>
      </c>
      <c r="D739" s="163"/>
      <c r="E739" s="111" t="str">
        <f t="shared" si="36"/>
        <v/>
      </c>
    </row>
    <row r="740" spans="1:5" x14ac:dyDescent="0.25">
      <c r="A740" t="str">
        <f t="shared" si="34"/>
        <v/>
      </c>
      <c r="B740" s="151"/>
      <c r="C740" s="111" t="str">
        <f t="shared" si="35"/>
        <v/>
      </c>
      <c r="D740" s="163"/>
      <c r="E740" s="111" t="str">
        <f t="shared" si="36"/>
        <v/>
      </c>
    </row>
    <row r="741" spans="1:5" x14ac:dyDescent="0.25">
      <c r="A741" t="str">
        <f t="shared" si="34"/>
        <v/>
      </c>
      <c r="B741" s="151"/>
      <c r="C741" s="111" t="str">
        <f t="shared" si="35"/>
        <v/>
      </c>
      <c r="D741" s="163"/>
      <c r="E741" s="111" t="str">
        <f t="shared" si="36"/>
        <v/>
      </c>
    </row>
    <row r="742" spans="1:5" x14ac:dyDescent="0.25">
      <c r="A742" t="str">
        <f t="shared" si="34"/>
        <v/>
      </c>
      <c r="B742" s="151"/>
      <c r="C742" s="111" t="str">
        <f t="shared" si="35"/>
        <v/>
      </c>
      <c r="D742" s="163"/>
      <c r="E742" s="111" t="str">
        <f t="shared" si="36"/>
        <v/>
      </c>
    </row>
    <row r="743" spans="1:5" x14ac:dyDescent="0.25">
      <c r="A743" t="str">
        <f t="shared" si="34"/>
        <v/>
      </c>
      <c r="B743" s="151"/>
      <c r="C743" s="111" t="str">
        <f t="shared" si="35"/>
        <v/>
      </c>
      <c r="D743" s="163"/>
      <c r="E743" s="111" t="str">
        <f t="shared" si="36"/>
        <v/>
      </c>
    </row>
    <row r="744" spans="1:5" x14ac:dyDescent="0.25">
      <c r="A744" t="str">
        <f t="shared" si="34"/>
        <v/>
      </c>
      <c r="B744" s="151"/>
      <c r="C744" s="111" t="str">
        <f t="shared" si="35"/>
        <v/>
      </c>
      <c r="D744" s="163"/>
      <c r="E744" s="111" t="str">
        <f t="shared" si="36"/>
        <v/>
      </c>
    </row>
    <row r="745" spans="1:5" x14ac:dyDescent="0.25">
      <c r="A745" t="str">
        <f t="shared" si="34"/>
        <v/>
      </c>
      <c r="B745" s="151"/>
      <c r="C745" s="111" t="str">
        <f t="shared" si="35"/>
        <v/>
      </c>
      <c r="D745" s="163"/>
      <c r="E745" s="111" t="str">
        <f t="shared" si="36"/>
        <v/>
      </c>
    </row>
    <row r="746" spans="1:5" x14ac:dyDescent="0.25">
      <c r="A746" t="str">
        <f t="shared" si="34"/>
        <v/>
      </c>
      <c r="B746" s="151"/>
      <c r="C746" s="111" t="str">
        <f t="shared" si="35"/>
        <v/>
      </c>
      <c r="D746" s="163"/>
      <c r="E746" s="111" t="str">
        <f t="shared" si="36"/>
        <v/>
      </c>
    </row>
    <row r="747" spans="1:5" x14ac:dyDescent="0.25">
      <c r="A747" t="str">
        <f t="shared" si="34"/>
        <v/>
      </c>
      <c r="B747" s="151"/>
      <c r="C747" s="111" t="str">
        <f t="shared" si="35"/>
        <v/>
      </c>
      <c r="D747" s="163"/>
      <c r="E747" s="111" t="str">
        <f t="shared" si="36"/>
        <v/>
      </c>
    </row>
    <row r="748" spans="1:5" x14ac:dyDescent="0.25">
      <c r="A748" t="str">
        <f t="shared" si="34"/>
        <v/>
      </c>
      <c r="B748" s="151"/>
      <c r="C748" s="111" t="str">
        <f t="shared" si="35"/>
        <v/>
      </c>
      <c r="D748" s="163"/>
      <c r="E748" s="111" t="str">
        <f t="shared" si="36"/>
        <v/>
      </c>
    </row>
    <row r="749" spans="1:5" x14ac:dyDescent="0.25">
      <c r="A749" t="str">
        <f t="shared" si="34"/>
        <v/>
      </c>
      <c r="B749" s="151"/>
      <c r="C749" s="111" t="str">
        <f t="shared" si="35"/>
        <v/>
      </c>
      <c r="D749" s="163"/>
      <c r="E749" s="111" t="str">
        <f t="shared" si="36"/>
        <v/>
      </c>
    </row>
    <row r="750" spans="1:5" x14ac:dyDescent="0.25">
      <c r="A750" t="str">
        <f t="shared" si="34"/>
        <v/>
      </c>
      <c r="B750" s="151"/>
      <c r="C750" s="111" t="str">
        <f t="shared" si="35"/>
        <v/>
      </c>
      <c r="D750" s="163"/>
      <c r="E750" s="111" t="str">
        <f t="shared" si="36"/>
        <v/>
      </c>
    </row>
    <row r="751" spans="1:5" x14ac:dyDescent="0.25">
      <c r="A751" t="str">
        <f t="shared" si="34"/>
        <v/>
      </c>
      <c r="B751" s="151"/>
      <c r="C751" s="111" t="str">
        <f t="shared" si="35"/>
        <v/>
      </c>
      <c r="D751" s="163"/>
      <c r="E751" s="111" t="str">
        <f t="shared" si="36"/>
        <v/>
      </c>
    </row>
    <row r="752" spans="1:5" x14ac:dyDescent="0.25">
      <c r="A752" t="str">
        <f t="shared" si="34"/>
        <v/>
      </c>
      <c r="B752" s="151"/>
      <c r="C752" s="111" t="str">
        <f t="shared" si="35"/>
        <v/>
      </c>
      <c r="D752" s="163"/>
      <c r="E752" s="111" t="str">
        <f t="shared" si="36"/>
        <v/>
      </c>
    </row>
    <row r="753" spans="1:5" x14ac:dyDescent="0.25">
      <c r="A753" t="str">
        <f t="shared" si="34"/>
        <v/>
      </c>
      <c r="B753" s="151"/>
      <c r="C753" s="111" t="str">
        <f t="shared" si="35"/>
        <v/>
      </c>
      <c r="D753" s="163"/>
      <c r="E753" s="111" t="str">
        <f t="shared" si="36"/>
        <v/>
      </c>
    </row>
    <row r="754" spans="1:5" x14ac:dyDescent="0.25">
      <c r="A754" t="str">
        <f t="shared" si="34"/>
        <v/>
      </c>
      <c r="B754" s="151"/>
      <c r="C754" s="111" t="str">
        <f t="shared" si="35"/>
        <v/>
      </c>
      <c r="D754" s="163"/>
      <c r="E754" s="111" t="str">
        <f t="shared" si="36"/>
        <v/>
      </c>
    </row>
    <row r="755" spans="1:5" x14ac:dyDescent="0.25">
      <c r="A755" t="str">
        <f t="shared" si="34"/>
        <v/>
      </c>
      <c r="B755" s="151"/>
      <c r="C755" s="111" t="str">
        <f t="shared" si="35"/>
        <v/>
      </c>
      <c r="D755" s="163"/>
      <c r="E755" s="111" t="str">
        <f t="shared" si="36"/>
        <v/>
      </c>
    </row>
    <row r="756" spans="1:5" x14ac:dyDescent="0.25">
      <c r="A756" t="str">
        <f t="shared" si="34"/>
        <v/>
      </c>
      <c r="B756" s="151"/>
      <c r="C756" s="111" t="str">
        <f t="shared" si="35"/>
        <v/>
      </c>
      <c r="D756" s="163"/>
      <c r="E756" s="111" t="str">
        <f t="shared" si="36"/>
        <v/>
      </c>
    </row>
    <row r="757" spans="1:5" x14ac:dyDescent="0.25">
      <c r="A757" t="str">
        <f t="shared" si="34"/>
        <v/>
      </c>
      <c r="B757" s="151"/>
      <c r="C757" s="111" t="str">
        <f t="shared" si="35"/>
        <v/>
      </c>
      <c r="D757" s="163"/>
      <c r="E757" s="111" t="str">
        <f t="shared" si="36"/>
        <v/>
      </c>
    </row>
    <row r="758" spans="1:5" x14ac:dyDescent="0.25">
      <c r="A758" t="str">
        <f t="shared" si="34"/>
        <v/>
      </c>
      <c r="B758" s="151"/>
      <c r="C758" s="111" t="str">
        <f t="shared" si="35"/>
        <v/>
      </c>
      <c r="D758" s="163"/>
      <c r="E758" s="111" t="str">
        <f t="shared" si="36"/>
        <v/>
      </c>
    </row>
    <row r="759" spans="1:5" x14ac:dyDescent="0.25">
      <c r="A759" t="str">
        <f t="shared" si="34"/>
        <v/>
      </c>
      <c r="B759" s="151"/>
      <c r="C759" s="111" t="str">
        <f t="shared" si="35"/>
        <v/>
      </c>
      <c r="D759" s="163"/>
      <c r="E759" s="111" t="str">
        <f t="shared" si="36"/>
        <v/>
      </c>
    </row>
    <row r="760" spans="1:5" x14ac:dyDescent="0.25">
      <c r="A760" t="str">
        <f t="shared" si="34"/>
        <v/>
      </c>
      <c r="B760" s="151"/>
      <c r="C760" s="111" t="str">
        <f t="shared" si="35"/>
        <v/>
      </c>
      <c r="D760" s="163"/>
      <c r="E760" s="111" t="str">
        <f t="shared" si="36"/>
        <v/>
      </c>
    </row>
    <row r="761" spans="1:5" x14ac:dyDescent="0.25">
      <c r="A761" t="str">
        <f t="shared" si="34"/>
        <v/>
      </c>
      <c r="B761" s="151"/>
      <c r="C761" s="111" t="str">
        <f t="shared" si="35"/>
        <v/>
      </c>
      <c r="D761" s="163"/>
      <c r="E761" s="111" t="str">
        <f t="shared" si="36"/>
        <v/>
      </c>
    </row>
    <row r="762" spans="1:5" x14ac:dyDescent="0.25">
      <c r="A762" t="str">
        <f t="shared" si="34"/>
        <v/>
      </c>
      <c r="B762" s="151"/>
      <c r="C762" s="111" t="str">
        <f t="shared" si="35"/>
        <v/>
      </c>
      <c r="D762" s="163"/>
      <c r="E762" s="111" t="str">
        <f t="shared" si="36"/>
        <v/>
      </c>
    </row>
    <row r="763" spans="1:5" x14ac:dyDescent="0.25">
      <c r="A763" t="str">
        <f t="shared" si="34"/>
        <v/>
      </c>
      <c r="B763" s="151"/>
      <c r="C763" s="111" t="str">
        <f t="shared" si="35"/>
        <v/>
      </c>
      <c r="D763" s="163"/>
      <c r="E763" s="111" t="str">
        <f t="shared" si="36"/>
        <v/>
      </c>
    </row>
    <row r="764" spans="1:5" x14ac:dyDescent="0.25">
      <c r="A764" t="str">
        <f t="shared" si="34"/>
        <v/>
      </c>
      <c r="B764" s="151"/>
      <c r="C764" s="111" t="str">
        <f t="shared" si="35"/>
        <v/>
      </c>
      <c r="D764" s="163"/>
      <c r="E764" s="111" t="str">
        <f t="shared" si="36"/>
        <v/>
      </c>
    </row>
    <row r="765" spans="1:5" x14ac:dyDescent="0.25">
      <c r="A765" t="str">
        <f t="shared" si="34"/>
        <v/>
      </c>
      <c r="B765" s="151"/>
      <c r="C765" s="111" t="str">
        <f t="shared" si="35"/>
        <v/>
      </c>
      <c r="D765" s="163"/>
      <c r="E765" s="111" t="str">
        <f t="shared" si="36"/>
        <v/>
      </c>
    </row>
    <row r="766" spans="1:5" x14ac:dyDescent="0.25">
      <c r="A766" t="str">
        <f t="shared" si="34"/>
        <v/>
      </c>
      <c r="B766" s="151"/>
      <c r="C766" s="111" t="str">
        <f t="shared" si="35"/>
        <v/>
      </c>
      <c r="D766" s="163"/>
      <c r="E766" s="111" t="str">
        <f t="shared" si="36"/>
        <v/>
      </c>
    </row>
    <row r="767" spans="1:5" x14ac:dyDescent="0.25">
      <c r="A767" t="str">
        <f t="shared" si="34"/>
        <v/>
      </c>
      <c r="B767" s="151"/>
      <c r="C767" s="111" t="str">
        <f t="shared" si="35"/>
        <v/>
      </c>
      <c r="D767" s="163"/>
      <c r="E767" s="111" t="str">
        <f t="shared" si="36"/>
        <v/>
      </c>
    </row>
    <row r="768" spans="1:5" x14ac:dyDescent="0.25">
      <c r="A768" t="str">
        <f t="shared" si="34"/>
        <v/>
      </c>
      <c r="B768" s="151"/>
      <c r="C768" s="111" t="str">
        <f t="shared" si="35"/>
        <v/>
      </c>
      <c r="D768" s="163"/>
      <c r="E768" s="111" t="str">
        <f t="shared" si="36"/>
        <v/>
      </c>
    </row>
    <row r="769" spans="1:5" x14ac:dyDescent="0.25">
      <c r="A769" t="str">
        <f t="shared" si="34"/>
        <v/>
      </c>
      <c r="B769" s="151"/>
      <c r="C769" s="111" t="str">
        <f t="shared" si="35"/>
        <v/>
      </c>
      <c r="D769" s="163"/>
      <c r="E769" s="111" t="str">
        <f t="shared" si="36"/>
        <v/>
      </c>
    </row>
    <row r="770" spans="1:5" x14ac:dyDescent="0.25">
      <c r="A770" t="str">
        <f t="shared" si="34"/>
        <v/>
      </c>
      <c r="B770" s="151"/>
      <c r="C770" s="111" t="str">
        <f t="shared" si="35"/>
        <v/>
      </c>
      <c r="D770" s="163"/>
      <c r="E770" s="111" t="str">
        <f t="shared" si="36"/>
        <v/>
      </c>
    </row>
    <row r="771" spans="1:5" x14ac:dyDescent="0.25">
      <c r="A771" t="str">
        <f t="shared" si="34"/>
        <v/>
      </c>
      <c r="B771" s="151"/>
      <c r="C771" s="111" t="str">
        <f t="shared" si="35"/>
        <v/>
      </c>
      <c r="D771" s="163"/>
      <c r="E771" s="111" t="str">
        <f t="shared" si="36"/>
        <v/>
      </c>
    </row>
    <row r="772" spans="1:5" x14ac:dyDescent="0.25">
      <c r="A772" t="str">
        <f t="shared" si="34"/>
        <v/>
      </c>
      <c r="B772" s="151"/>
      <c r="C772" s="111" t="str">
        <f t="shared" si="35"/>
        <v/>
      </c>
      <c r="D772" s="163"/>
      <c r="E772" s="111" t="str">
        <f t="shared" si="36"/>
        <v/>
      </c>
    </row>
    <row r="773" spans="1:5" x14ac:dyDescent="0.25">
      <c r="A773" t="str">
        <f t="shared" si="34"/>
        <v/>
      </c>
      <c r="B773" s="151"/>
      <c r="C773" s="111" t="str">
        <f t="shared" si="35"/>
        <v/>
      </c>
      <c r="D773" s="163"/>
      <c r="E773" s="111" t="str">
        <f t="shared" si="36"/>
        <v/>
      </c>
    </row>
    <row r="774" spans="1:5" x14ac:dyDescent="0.25">
      <c r="A774" t="str">
        <f t="shared" si="34"/>
        <v/>
      </c>
      <c r="B774" s="151"/>
      <c r="C774" s="111" t="str">
        <f t="shared" si="35"/>
        <v/>
      </c>
      <c r="D774" s="163"/>
      <c r="E774" s="111" t="str">
        <f t="shared" si="36"/>
        <v/>
      </c>
    </row>
    <row r="775" spans="1:5" x14ac:dyDescent="0.25">
      <c r="A775" t="str">
        <f t="shared" si="34"/>
        <v/>
      </c>
      <c r="B775" s="151"/>
      <c r="C775" s="111" t="str">
        <f t="shared" si="35"/>
        <v/>
      </c>
      <c r="D775" s="163"/>
      <c r="E775" s="111" t="str">
        <f t="shared" si="36"/>
        <v/>
      </c>
    </row>
    <row r="776" spans="1:5" x14ac:dyDescent="0.25">
      <c r="A776" t="str">
        <f t="shared" ref="A776:A839" si="37">IF(B776="site","Project",IF(B776="","",_xlfn.CONCAT(C776,INDEX(A:E,MATCH(C776,E:E,0),1))))</f>
        <v/>
      </c>
      <c r="B776" s="151"/>
      <c r="C776" s="111" t="str">
        <f t="shared" ref="C776:C839" si="38">IF(OR(B776="building envelope",B776="space type"),"Enter Building Name",IF(B776="building","Enter Site Name",""))</f>
        <v/>
      </c>
      <c r="D776" s="163"/>
      <c r="E776" s="111" t="str">
        <f t="shared" ref="E776:E839" si="39">IF(B776="building envelope","Enter Building Envelope Asset",IF(B776="building","Enter Building Name",IF(B776="space type","Enter Space Type Name",IF(B776="site","Enter Site Name",""))))</f>
        <v/>
      </c>
    </row>
    <row r="777" spans="1:5" x14ac:dyDescent="0.25">
      <c r="A777" t="str">
        <f t="shared" si="37"/>
        <v/>
      </c>
      <c r="B777" s="151"/>
      <c r="C777" s="111" t="str">
        <f t="shared" si="38"/>
        <v/>
      </c>
      <c r="D777" s="163"/>
      <c r="E777" s="111" t="str">
        <f t="shared" si="39"/>
        <v/>
      </c>
    </row>
    <row r="778" spans="1:5" x14ac:dyDescent="0.25">
      <c r="A778" t="str">
        <f t="shared" si="37"/>
        <v/>
      </c>
      <c r="B778" s="151"/>
      <c r="C778" s="111" t="str">
        <f t="shared" si="38"/>
        <v/>
      </c>
      <c r="D778" s="163"/>
      <c r="E778" s="111" t="str">
        <f t="shared" si="39"/>
        <v/>
      </c>
    </row>
    <row r="779" spans="1:5" x14ac:dyDescent="0.25">
      <c r="A779" t="str">
        <f t="shared" si="37"/>
        <v/>
      </c>
      <c r="B779" s="151"/>
      <c r="C779" s="111" t="str">
        <f t="shared" si="38"/>
        <v/>
      </c>
      <c r="D779" s="163"/>
      <c r="E779" s="111" t="str">
        <f t="shared" si="39"/>
        <v/>
      </c>
    </row>
    <row r="780" spans="1:5" x14ac:dyDescent="0.25">
      <c r="A780" t="str">
        <f t="shared" si="37"/>
        <v/>
      </c>
      <c r="B780" s="151"/>
      <c r="C780" s="111" t="str">
        <f t="shared" si="38"/>
        <v/>
      </c>
      <c r="D780" s="163"/>
      <c r="E780" s="111" t="str">
        <f t="shared" si="39"/>
        <v/>
      </c>
    </row>
    <row r="781" spans="1:5" x14ac:dyDescent="0.25">
      <c r="A781" t="str">
        <f t="shared" si="37"/>
        <v/>
      </c>
      <c r="B781" s="151"/>
      <c r="C781" s="111" t="str">
        <f t="shared" si="38"/>
        <v/>
      </c>
      <c r="D781" s="163"/>
      <c r="E781" s="111" t="str">
        <f t="shared" si="39"/>
        <v/>
      </c>
    </row>
    <row r="782" spans="1:5" x14ac:dyDescent="0.25">
      <c r="A782" t="str">
        <f t="shared" si="37"/>
        <v/>
      </c>
      <c r="B782" s="151"/>
      <c r="C782" s="111" t="str">
        <f t="shared" si="38"/>
        <v/>
      </c>
      <c r="D782" s="163"/>
      <c r="E782" s="111" t="str">
        <f t="shared" si="39"/>
        <v/>
      </c>
    </row>
    <row r="783" spans="1:5" x14ac:dyDescent="0.25">
      <c r="A783" t="str">
        <f t="shared" si="37"/>
        <v/>
      </c>
      <c r="B783" s="151"/>
      <c r="C783" s="111" t="str">
        <f t="shared" si="38"/>
        <v/>
      </c>
      <c r="D783" s="163"/>
      <c r="E783" s="111" t="str">
        <f t="shared" si="39"/>
        <v/>
      </c>
    </row>
    <row r="784" spans="1:5" x14ac:dyDescent="0.25">
      <c r="A784" t="str">
        <f t="shared" si="37"/>
        <v/>
      </c>
      <c r="B784" s="151"/>
      <c r="C784" s="111" t="str">
        <f t="shared" si="38"/>
        <v/>
      </c>
      <c r="D784" s="163"/>
      <c r="E784" s="111" t="str">
        <f t="shared" si="39"/>
        <v/>
      </c>
    </row>
    <row r="785" spans="1:5" x14ac:dyDescent="0.25">
      <c r="A785" t="str">
        <f t="shared" si="37"/>
        <v/>
      </c>
      <c r="B785" s="151"/>
      <c r="C785" s="111" t="str">
        <f t="shared" si="38"/>
        <v/>
      </c>
      <c r="D785" s="163"/>
      <c r="E785" s="111" t="str">
        <f t="shared" si="39"/>
        <v/>
      </c>
    </row>
    <row r="786" spans="1:5" x14ac:dyDescent="0.25">
      <c r="A786" t="str">
        <f t="shared" si="37"/>
        <v/>
      </c>
      <c r="B786" s="151"/>
      <c r="C786" s="111" t="str">
        <f t="shared" si="38"/>
        <v/>
      </c>
      <c r="D786" s="163"/>
      <c r="E786" s="111" t="str">
        <f t="shared" si="39"/>
        <v/>
      </c>
    </row>
    <row r="787" spans="1:5" x14ac:dyDescent="0.25">
      <c r="A787" t="str">
        <f t="shared" si="37"/>
        <v/>
      </c>
      <c r="B787" s="151"/>
      <c r="C787" s="111" t="str">
        <f t="shared" si="38"/>
        <v/>
      </c>
      <c r="D787" s="163"/>
      <c r="E787" s="111" t="str">
        <f t="shared" si="39"/>
        <v/>
      </c>
    </row>
    <row r="788" spans="1:5" x14ac:dyDescent="0.25">
      <c r="A788" t="str">
        <f t="shared" si="37"/>
        <v/>
      </c>
      <c r="B788" s="151"/>
      <c r="C788" s="111" t="str">
        <f t="shared" si="38"/>
        <v/>
      </c>
      <c r="D788" s="163"/>
      <c r="E788" s="111" t="str">
        <f t="shared" si="39"/>
        <v/>
      </c>
    </row>
    <row r="789" spans="1:5" x14ac:dyDescent="0.25">
      <c r="A789" t="str">
        <f t="shared" si="37"/>
        <v/>
      </c>
      <c r="B789" s="151"/>
      <c r="C789" s="111" t="str">
        <f t="shared" si="38"/>
        <v/>
      </c>
      <c r="D789" s="163"/>
      <c r="E789" s="111" t="str">
        <f t="shared" si="39"/>
        <v/>
      </c>
    </row>
    <row r="790" spans="1:5" x14ac:dyDescent="0.25">
      <c r="A790" t="str">
        <f t="shared" si="37"/>
        <v/>
      </c>
      <c r="B790" s="151"/>
      <c r="C790" s="111" t="str">
        <f t="shared" si="38"/>
        <v/>
      </c>
      <c r="D790" s="163"/>
      <c r="E790" s="111" t="str">
        <f t="shared" si="39"/>
        <v/>
      </c>
    </row>
    <row r="791" spans="1:5" x14ac:dyDescent="0.25">
      <c r="A791" t="str">
        <f t="shared" si="37"/>
        <v/>
      </c>
      <c r="B791" s="151"/>
      <c r="C791" s="111" t="str">
        <f t="shared" si="38"/>
        <v/>
      </c>
      <c r="D791" s="163"/>
      <c r="E791" s="111" t="str">
        <f t="shared" si="39"/>
        <v/>
      </c>
    </row>
    <row r="792" spans="1:5" x14ac:dyDescent="0.25">
      <c r="A792" t="str">
        <f t="shared" si="37"/>
        <v/>
      </c>
      <c r="B792" s="151"/>
      <c r="C792" s="111" t="str">
        <f t="shared" si="38"/>
        <v/>
      </c>
      <c r="D792" s="163"/>
      <c r="E792" s="111" t="str">
        <f t="shared" si="39"/>
        <v/>
      </c>
    </row>
    <row r="793" spans="1:5" x14ac:dyDescent="0.25">
      <c r="A793" t="str">
        <f t="shared" si="37"/>
        <v/>
      </c>
      <c r="B793" s="151"/>
      <c r="C793" s="111" t="str">
        <f t="shared" si="38"/>
        <v/>
      </c>
      <c r="D793" s="163"/>
      <c r="E793" s="111" t="str">
        <f t="shared" si="39"/>
        <v/>
      </c>
    </row>
    <row r="794" spans="1:5" x14ac:dyDescent="0.25">
      <c r="A794" t="str">
        <f t="shared" si="37"/>
        <v/>
      </c>
      <c r="B794" s="151"/>
      <c r="C794" s="111" t="str">
        <f t="shared" si="38"/>
        <v/>
      </c>
      <c r="D794" s="163"/>
      <c r="E794" s="111" t="str">
        <f t="shared" si="39"/>
        <v/>
      </c>
    </row>
    <row r="795" spans="1:5" x14ac:dyDescent="0.25">
      <c r="A795" t="str">
        <f t="shared" si="37"/>
        <v/>
      </c>
      <c r="B795" s="151"/>
      <c r="C795" s="111" t="str">
        <f t="shared" si="38"/>
        <v/>
      </c>
      <c r="D795" s="163"/>
      <c r="E795" s="111" t="str">
        <f t="shared" si="39"/>
        <v/>
      </c>
    </row>
    <row r="796" spans="1:5" x14ac:dyDescent="0.25">
      <c r="A796" t="str">
        <f t="shared" si="37"/>
        <v/>
      </c>
      <c r="B796" s="151"/>
      <c r="C796" s="111" t="str">
        <f t="shared" si="38"/>
        <v/>
      </c>
      <c r="D796" s="163"/>
      <c r="E796" s="111" t="str">
        <f t="shared" si="39"/>
        <v/>
      </c>
    </row>
    <row r="797" spans="1:5" x14ac:dyDescent="0.25">
      <c r="A797" t="str">
        <f t="shared" si="37"/>
        <v/>
      </c>
      <c r="B797" s="151"/>
      <c r="C797" s="111" t="str">
        <f t="shared" si="38"/>
        <v/>
      </c>
      <c r="D797" s="163"/>
      <c r="E797" s="111" t="str">
        <f t="shared" si="39"/>
        <v/>
      </c>
    </row>
    <row r="798" spans="1:5" x14ac:dyDescent="0.25">
      <c r="A798" t="str">
        <f t="shared" si="37"/>
        <v/>
      </c>
      <c r="B798" s="151"/>
      <c r="C798" s="111" t="str">
        <f t="shared" si="38"/>
        <v/>
      </c>
      <c r="D798" s="163"/>
      <c r="E798" s="111" t="str">
        <f t="shared" si="39"/>
        <v/>
      </c>
    </row>
    <row r="799" spans="1:5" x14ac:dyDescent="0.25">
      <c r="A799" t="str">
        <f t="shared" si="37"/>
        <v/>
      </c>
      <c r="B799" s="151"/>
      <c r="C799" s="111" t="str">
        <f t="shared" si="38"/>
        <v/>
      </c>
      <c r="D799" s="163"/>
      <c r="E799" s="111" t="str">
        <f t="shared" si="39"/>
        <v/>
      </c>
    </row>
    <row r="800" spans="1:5" x14ac:dyDescent="0.25">
      <c r="A800" t="str">
        <f t="shared" si="37"/>
        <v/>
      </c>
      <c r="B800" s="151"/>
      <c r="C800" s="111" t="str">
        <f t="shared" si="38"/>
        <v/>
      </c>
      <c r="D800" s="163"/>
      <c r="E800" s="111" t="str">
        <f t="shared" si="39"/>
        <v/>
      </c>
    </row>
    <row r="801" spans="1:5" x14ac:dyDescent="0.25">
      <c r="A801" t="str">
        <f t="shared" si="37"/>
        <v/>
      </c>
      <c r="B801" s="151"/>
      <c r="C801" s="111" t="str">
        <f t="shared" si="38"/>
        <v/>
      </c>
      <c r="D801" s="163"/>
      <c r="E801" s="111" t="str">
        <f t="shared" si="39"/>
        <v/>
      </c>
    </row>
    <row r="802" spans="1:5" x14ac:dyDescent="0.25">
      <c r="A802" t="str">
        <f t="shared" si="37"/>
        <v/>
      </c>
      <c r="B802" s="151"/>
      <c r="C802" s="111" t="str">
        <f t="shared" si="38"/>
        <v/>
      </c>
      <c r="D802" s="163"/>
      <c r="E802" s="111" t="str">
        <f t="shared" si="39"/>
        <v/>
      </c>
    </row>
    <row r="803" spans="1:5" x14ac:dyDescent="0.25">
      <c r="A803" t="str">
        <f t="shared" si="37"/>
        <v/>
      </c>
      <c r="B803" s="151"/>
      <c r="C803" s="111" t="str">
        <f t="shared" si="38"/>
        <v/>
      </c>
      <c r="D803" s="163"/>
      <c r="E803" s="111" t="str">
        <f t="shared" si="39"/>
        <v/>
      </c>
    </row>
    <row r="804" spans="1:5" x14ac:dyDescent="0.25">
      <c r="A804" t="str">
        <f t="shared" si="37"/>
        <v/>
      </c>
      <c r="B804" s="151"/>
      <c r="C804" s="111" t="str">
        <f t="shared" si="38"/>
        <v/>
      </c>
      <c r="D804" s="163"/>
      <c r="E804" s="111" t="str">
        <f t="shared" si="39"/>
        <v/>
      </c>
    </row>
    <row r="805" spans="1:5" x14ac:dyDescent="0.25">
      <c r="A805" t="str">
        <f t="shared" si="37"/>
        <v/>
      </c>
      <c r="B805" s="151"/>
      <c r="C805" s="111" t="str">
        <f t="shared" si="38"/>
        <v/>
      </c>
      <c r="D805" s="163"/>
      <c r="E805" s="111" t="str">
        <f t="shared" si="39"/>
        <v/>
      </c>
    </row>
    <row r="806" spans="1:5" x14ac:dyDescent="0.25">
      <c r="A806" t="str">
        <f t="shared" si="37"/>
        <v/>
      </c>
      <c r="B806" s="151"/>
      <c r="C806" s="111" t="str">
        <f t="shared" si="38"/>
        <v/>
      </c>
      <c r="D806" s="163"/>
      <c r="E806" s="111" t="str">
        <f t="shared" si="39"/>
        <v/>
      </c>
    </row>
    <row r="807" spans="1:5" x14ac:dyDescent="0.25">
      <c r="A807" t="str">
        <f t="shared" si="37"/>
        <v/>
      </c>
      <c r="B807" s="151"/>
      <c r="C807" s="111" t="str">
        <f t="shared" si="38"/>
        <v/>
      </c>
      <c r="D807" s="163"/>
      <c r="E807" s="111" t="str">
        <f t="shared" si="39"/>
        <v/>
      </c>
    </row>
    <row r="808" spans="1:5" x14ac:dyDescent="0.25">
      <c r="A808" t="str">
        <f t="shared" si="37"/>
        <v/>
      </c>
      <c r="B808" s="151"/>
      <c r="C808" s="111" t="str">
        <f t="shared" si="38"/>
        <v/>
      </c>
      <c r="D808" s="163"/>
      <c r="E808" s="111" t="str">
        <f t="shared" si="39"/>
        <v/>
      </c>
    </row>
    <row r="809" spans="1:5" x14ac:dyDescent="0.25">
      <c r="A809" t="str">
        <f t="shared" si="37"/>
        <v/>
      </c>
      <c r="B809" s="151"/>
      <c r="C809" s="111" t="str">
        <f t="shared" si="38"/>
        <v/>
      </c>
      <c r="D809" s="163"/>
      <c r="E809" s="111" t="str">
        <f t="shared" si="39"/>
        <v/>
      </c>
    </row>
    <row r="810" spans="1:5" x14ac:dyDescent="0.25">
      <c r="A810" t="str">
        <f t="shared" si="37"/>
        <v/>
      </c>
      <c r="B810" s="151"/>
      <c r="C810" s="111" t="str">
        <f t="shared" si="38"/>
        <v/>
      </c>
      <c r="D810" s="163"/>
      <c r="E810" s="111" t="str">
        <f t="shared" si="39"/>
        <v/>
      </c>
    </row>
    <row r="811" spans="1:5" x14ac:dyDescent="0.25">
      <c r="A811" t="str">
        <f t="shared" si="37"/>
        <v/>
      </c>
      <c r="B811" s="151"/>
      <c r="C811" s="111" t="str">
        <f t="shared" si="38"/>
        <v/>
      </c>
      <c r="D811" s="163"/>
      <c r="E811" s="111" t="str">
        <f t="shared" si="39"/>
        <v/>
      </c>
    </row>
    <row r="812" spans="1:5" x14ac:dyDescent="0.25">
      <c r="A812" t="str">
        <f t="shared" si="37"/>
        <v/>
      </c>
      <c r="B812" s="151"/>
      <c r="C812" s="111" t="str">
        <f t="shared" si="38"/>
        <v/>
      </c>
      <c r="D812" s="163"/>
      <c r="E812" s="111" t="str">
        <f t="shared" si="39"/>
        <v/>
      </c>
    </row>
    <row r="813" spans="1:5" x14ac:dyDescent="0.25">
      <c r="A813" t="str">
        <f t="shared" si="37"/>
        <v/>
      </c>
      <c r="B813" s="151"/>
      <c r="C813" s="111" t="str">
        <f t="shared" si="38"/>
        <v/>
      </c>
      <c r="D813" s="163"/>
      <c r="E813" s="111" t="str">
        <f t="shared" si="39"/>
        <v/>
      </c>
    </row>
    <row r="814" spans="1:5" x14ac:dyDescent="0.25">
      <c r="A814" t="str">
        <f t="shared" si="37"/>
        <v/>
      </c>
      <c r="B814" s="151"/>
      <c r="C814" s="111" t="str">
        <f t="shared" si="38"/>
        <v/>
      </c>
      <c r="D814" s="163"/>
      <c r="E814" s="111" t="str">
        <f t="shared" si="39"/>
        <v/>
      </c>
    </row>
    <row r="815" spans="1:5" x14ac:dyDescent="0.25">
      <c r="A815" t="str">
        <f t="shared" si="37"/>
        <v/>
      </c>
      <c r="B815" s="151"/>
      <c r="C815" s="111" t="str">
        <f t="shared" si="38"/>
        <v/>
      </c>
      <c r="D815" s="163"/>
      <c r="E815" s="111" t="str">
        <f t="shared" si="39"/>
        <v/>
      </c>
    </row>
    <row r="816" spans="1:5" x14ac:dyDescent="0.25">
      <c r="A816" t="str">
        <f t="shared" si="37"/>
        <v/>
      </c>
      <c r="B816" s="151"/>
      <c r="C816" s="111" t="str">
        <f t="shared" si="38"/>
        <v/>
      </c>
      <c r="D816" s="163"/>
      <c r="E816" s="111" t="str">
        <f t="shared" si="39"/>
        <v/>
      </c>
    </row>
    <row r="817" spans="1:5" x14ac:dyDescent="0.25">
      <c r="A817" t="str">
        <f t="shared" si="37"/>
        <v/>
      </c>
      <c r="B817" s="151"/>
      <c r="C817" s="111" t="str">
        <f t="shared" si="38"/>
        <v/>
      </c>
      <c r="D817" s="163"/>
      <c r="E817" s="111" t="str">
        <f t="shared" si="39"/>
        <v/>
      </c>
    </row>
    <row r="818" spans="1:5" x14ac:dyDescent="0.25">
      <c r="A818" t="str">
        <f t="shared" si="37"/>
        <v/>
      </c>
      <c r="B818" s="151"/>
      <c r="C818" s="111" t="str">
        <f t="shared" si="38"/>
        <v/>
      </c>
      <c r="D818" s="163"/>
      <c r="E818" s="111" t="str">
        <f t="shared" si="39"/>
        <v/>
      </c>
    </row>
    <row r="819" spans="1:5" x14ac:dyDescent="0.25">
      <c r="A819" t="str">
        <f t="shared" si="37"/>
        <v/>
      </c>
      <c r="B819" s="151"/>
      <c r="C819" s="111" t="str">
        <f t="shared" si="38"/>
        <v/>
      </c>
      <c r="D819" s="163"/>
      <c r="E819" s="111" t="str">
        <f t="shared" si="39"/>
        <v/>
      </c>
    </row>
    <row r="820" spans="1:5" x14ac:dyDescent="0.25">
      <c r="A820" t="str">
        <f t="shared" si="37"/>
        <v/>
      </c>
      <c r="B820" s="151"/>
      <c r="C820" s="111" t="str">
        <f t="shared" si="38"/>
        <v/>
      </c>
      <c r="D820" s="163"/>
      <c r="E820" s="111" t="str">
        <f t="shared" si="39"/>
        <v/>
      </c>
    </row>
    <row r="821" spans="1:5" x14ac:dyDescent="0.25">
      <c r="A821" t="str">
        <f t="shared" si="37"/>
        <v/>
      </c>
      <c r="B821" s="151"/>
      <c r="C821" s="111" t="str">
        <f t="shared" si="38"/>
        <v/>
      </c>
      <c r="D821" s="163"/>
      <c r="E821" s="111" t="str">
        <f t="shared" si="39"/>
        <v/>
      </c>
    </row>
    <row r="822" spans="1:5" x14ac:dyDescent="0.25">
      <c r="A822" t="str">
        <f t="shared" si="37"/>
        <v/>
      </c>
      <c r="B822" s="151"/>
      <c r="C822" s="111" t="str">
        <f t="shared" si="38"/>
        <v/>
      </c>
      <c r="D822" s="163"/>
      <c r="E822" s="111" t="str">
        <f t="shared" si="39"/>
        <v/>
      </c>
    </row>
    <row r="823" spans="1:5" x14ac:dyDescent="0.25">
      <c r="A823" t="str">
        <f t="shared" si="37"/>
        <v/>
      </c>
      <c r="B823" s="151"/>
      <c r="C823" s="111" t="str">
        <f t="shared" si="38"/>
        <v/>
      </c>
      <c r="D823" s="163"/>
      <c r="E823" s="111" t="str">
        <f t="shared" si="39"/>
        <v/>
      </c>
    </row>
    <row r="824" spans="1:5" x14ac:dyDescent="0.25">
      <c r="A824" t="str">
        <f t="shared" si="37"/>
        <v/>
      </c>
      <c r="B824" s="151"/>
      <c r="C824" s="111" t="str">
        <f t="shared" si="38"/>
        <v/>
      </c>
      <c r="D824" s="163"/>
      <c r="E824" s="111" t="str">
        <f t="shared" si="39"/>
        <v/>
      </c>
    </row>
    <row r="825" spans="1:5" x14ac:dyDescent="0.25">
      <c r="A825" t="str">
        <f t="shared" si="37"/>
        <v/>
      </c>
      <c r="B825" s="151"/>
      <c r="C825" s="111" t="str">
        <f t="shared" si="38"/>
        <v/>
      </c>
      <c r="D825" s="163"/>
      <c r="E825" s="111" t="str">
        <f t="shared" si="39"/>
        <v/>
      </c>
    </row>
    <row r="826" spans="1:5" x14ac:dyDescent="0.25">
      <c r="A826" t="str">
        <f t="shared" si="37"/>
        <v/>
      </c>
      <c r="B826" s="151"/>
      <c r="C826" s="111" t="str">
        <f t="shared" si="38"/>
        <v/>
      </c>
      <c r="D826" s="163"/>
      <c r="E826" s="111" t="str">
        <f t="shared" si="39"/>
        <v/>
      </c>
    </row>
    <row r="827" spans="1:5" x14ac:dyDescent="0.25">
      <c r="A827" t="str">
        <f t="shared" si="37"/>
        <v/>
      </c>
      <c r="B827" s="151"/>
      <c r="C827" s="111" t="str">
        <f t="shared" si="38"/>
        <v/>
      </c>
      <c r="D827" s="163"/>
      <c r="E827" s="111" t="str">
        <f t="shared" si="39"/>
        <v/>
      </c>
    </row>
    <row r="828" spans="1:5" x14ac:dyDescent="0.25">
      <c r="A828" t="str">
        <f t="shared" si="37"/>
        <v/>
      </c>
      <c r="B828" s="151"/>
      <c r="C828" s="111" t="str">
        <f t="shared" si="38"/>
        <v/>
      </c>
      <c r="D828" s="163"/>
      <c r="E828" s="111" t="str">
        <f t="shared" si="39"/>
        <v/>
      </c>
    </row>
    <row r="829" spans="1:5" x14ac:dyDescent="0.25">
      <c r="A829" t="str">
        <f t="shared" si="37"/>
        <v/>
      </c>
      <c r="B829" s="151"/>
      <c r="C829" s="111" t="str">
        <f t="shared" si="38"/>
        <v/>
      </c>
      <c r="D829" s="163"/>
      <c r="E829" s="111" t="str">
        <f t="shared" si="39"/>
        <v/>
      </c>
    </row>
    <row r="830" spans="1:5" x14ac:dyDescent="0.25">
      <c r="A830" t="str">
        <f t="shared" si="37"/>
        <v/>
      </c>
      <c r="B830" s="151"/>
      <c r="C830" s="111" t="str">
        <f t="shared" si="38"/>
        <v/>
      </c>
      <c r="D830" s="163"/>
      <c r="E830" s="111" t="str">
        <f t="shared" si="39"/>
        <v/>
      </c>
    </row>
    <row r="831" spans="1:5" x14ac:dyDescent="0.25">
      <c r="A831" t="str">
        <f t="shared" si="37"/>
        <v/>
      </c>
      <c r="B831" s="151"/>
      <c r="C831" s="111" t="str">
        <f t="shared" si="38"/>
        <v/>
      </c>
      <c r="D831" s="163"/>
      <c r="E831" s="111" t="str">
        <f t="shared" si="39"/>
        <v/>
      </c>
    </row>
    <row r="832" spans="1:5" x14ac:dyDescent="0.25">
      <c r="A832" t="str">
        <f t="shared" si="37"/>
        <v/>
      </c>
      <c r="B832" s="151"/>
      <c r="C832" s="111" t="str">
        <f t="shared" si="38"/>
        <v/>
      </c>
      <c r="D832" s="163"/>
      <c r="E832" s="111" t="str">
        <f t="shared" si="39"/>
        <v/>
      </c>
    </row>
    <row r="833" spans="1:5" x14ac:dyDescent="0.25">
      <c r="A833" t="str">
        <f t="shared" si="37"/>
        <v/>
      </c>
      <c r="B833" s="151"/>
      <c r="C833" s="111" t="str">
        <f t="shared" si="38"/>
        <v/>
      </c>
      <c r="D833" s="163"/>
      <c r="E833" s="111" t="str">
        <f t="shared" si="39"/>
        <v/>
      </c>
    </row>
    <row r="834" spans="1:5" x14ac:dyDescent="0.25">
      <c r="A834" t="str">
        <f t="shared" si="37"/>
        <v/>
      </c>
      <c r="B834" s="151"/>
      <c r="C834" s="111" t="str">
        <f t="shared" si="38"/>
        <v/>
      </c>
      <c r="D834" s="163"/>
      <c r="E834" s="111" t="str">
        <f t="shared" si="39"/>
        <v/>
      </c>
    </row>
    <row r="835" spans="1:5" x14ac:dyDescent="0.25">
      <c r="A835" t="str">
        <f t="shared" si="37"/>
        <v/>
      </c>
      <c r="B835" s="151"/>
      <c r="C835" s="111" t="str">
        <f t="shared" si="38"/>
        <v/>
      </c>
      <c r="D835" s="163"/>
      <c r="E835" s="111" t="str">
        <f t="shared" si="39"/>
        <v/>
      </c>
    </row>
    <row r="836" spans="1:5" x14ac:dyDescent="0.25">
      <c r="A836" t="str">
        <f t="shared" si="37"/>
        <v/>
      </c>
      <c r="B836" s="151"/>
      <c r="C836" s="111" t="str">
        <f t="shared" si="38"/>
        <v/>
      </c>
      <c r="D836" s="163"/>
      <c r="E836" s="111" t="str">
        <f t="shared" si="39"/>
        <v/>
      </c>
    </row>
    <row r="837" spans="1:5" x14ac:dyDescent="0.25">
      <c r="A837" t="str">
        <f t="shared" si="37"/>
        <v/>
      </c>
      <c r="B837" s="151"/>
      <c r="C837" s="111" t="str">
        <f t="shared" si="38"/>
        <v/>
      </c>
      <c r="D837" s="163"/>
      <c r="E837" s="111" t="str">
        <f t="shared" si="39"/>
        <v/>
      </c>
    </row>
    <row r="838" spans="1:5" x14ac:dyDescent="0.25">
      <c r="A838" t="str">
        <f t="shared" si="37"/>
        <v/>
      </c>
      <c r="B838" s="151"/>
      <c r="C838" s="111" t="str">
        <f t="shared" si="38"/>
        <v/>
      </c>
      <c r="D838" s="163"/>
      <c r="E838" s="111" t="str">
        <f t="shared" si="39"/>
        <v/>
      </c>
    </row>
    <row r="839" spans="1:5" x14ac:dyDescent="0.25">
      <c r="A839" t="str">
        <f t="shared" si="37"/>
        <v/>
      </c>
      <c r="B839" s="151"/>
      <c r="C839" s="111" t="str">
        <f t="shared" si="38"/>
        <v/>
      </c>
      <c r="D839" s="163"/>
      <c r="E839" s="111" t="str">
        <f t="shared" si="39"/>
        <v/>
      </c>
    </row>
    <row r="840" spans="1:5" x14ac:dyDescent="0.25">
      <c r="A840" t="str">
        <f t="shared" ref="A840:A859" si="40">IF(B840="site","Project",IF(B840="","",_xlfn.CONCAT(C840,INDEX(A:E,MATCH(C840,E:E,0),1))))</f>
        <v/>
      </c>
      <c r="B840" s="151"/>
      <c r="C840" s="111" t="str">
        <f t="shared" ref="C840:C859" si="41">IF(OR(B840="building envelope",B840="space type"),"Enter Building Name",IF(B840="building","Enter Site Name",""))</f>
        <v/>
      </c>
      <c r="D840" s="163"/>
      <c r="E840" s="111" t="str">
        <f t="shared" ref="E840:E859" si="42">IF(B840="building envelope","Enter Building Envelope Asset",IF(B840="building","Enter Building Name",IF(B840="space type","Enter Space Type Name",IF(B840="site","Enter Site Name",""))))</f>
        <v/>
      </c>
    </row>
    <row r="841" spans="1:5" x14ac:dyDescent="0.25">
      <c r="A841" t="str">
        <f t="shared" si="40"/>
        <v/>
      </c>
      <c r="B841" s="151"/>
      <c r="C841" s="111" t="str">
        <f t="shared" si="41"/>
        <v/>
      </c>
      <c r="D841" s="163"/>
      <c r="E841" s="111" t="str">
        <f t="shared" si="42"/>
        <v/>
      </c>
    </row>
    <row r="842" spans="1:5" x14ac:dyDescent="0.25">
      <c r="A842" t="str">
        <f t="shared" si="40"/>
        <v/>
      </c>
      <c r="B842" s="151"/>
      <c r="C842" s="111" t="str">
        <f t="shared" si="41"/>
        <v/>
      </c>
      <c r="D842" s="163"/>
      <c r="E842" s="111" t="str">
        <f t="shared" si="42"/>
        <v/>
      </c>
    </row>
    <row r="843" spans="1:5" x14ac:dyDescent="0.25">
      <c r="A843" t="str">
        <f t="shared" si="40"/>
        <v/>
      </c>
      <c r="B843" s="151"/>
      <c r="C843" s="111" t="str">
        <f t="shared" si="41"/>
        <v/>
      </c>
      <c r="D843" s="163"/>
      <c r="E843" s="111" t="str">
        <f t="shared" si="42"/>
        <v/>
      </c>
    </row>
    <row r="844" spans="1:5" x14ac:dyDescent="0.25">
      <c r="A844" t="str">
        <f t="shared" si="40"/>
        <v/>
      </c>
      <c r="B844" s="151"/>
      <c r="C844" s="111" t="str">
        <f t="shared" si="41"/>
        <v/>
      </c>
      <c r="D844" s="163"/>
      <c r="E844" s="111" t="str">
        <f t="shared" si="42"/>
        <v/>
      </c>
    </row>
    <row r="845" spans="1:5" x14ac:dyDescent="0.25">
      <c r="A845" t="str">
        <f t="shared" si="40"/>
        <v/>
      </c>
      <c r="B845" s="151"/>
      <c r="C845" s="111" t="str">
        <f t="shared" si="41"/>
        <v/>
      </c>
      <c r="D845" s="163"/>
      <c r="E845" s="111" t="str">
        <f t="shared" si="42"/>
        <v/>
      </c>
    </row>
    <row r="846" spans="1:5" x14ac:dyDescent="0.25">
      <c r="A846" t="str">
        <f t="shared" si="40"/>
        <v/>
      </c>
      <c r="B846" s="151"/>
      <c r="C846" s="111" t="str">
        <f t="shared" si="41"/>
        <v/>
      </c>
      <c r="D846" s="163"/>
      <c r="E846" s="111" t="str">
        <f t="shared" si="42"/>
        <v/>
      </c>
    </row>
    <row r="847" spans="1:5" x14ac:dyDescent="0.25">
      <c r="A847" t="str">
        <f t="shared" si="40"/>
        <v/>
      </c>
      <c r="B847" s="151"/>
      <c r="C847" s="111" t="str">
        <f t="shared" si="41"/>
        <v/>
      </c>
      <c r="D847" s="163"/>
      <c r="E847" s="111" t="str">
        <f t="shared" si="42"/>
        <v/>
      </c>
    </row>
    <row r="848" spans="1:5" x14ac:dyDescent="0.25">
      <c r="A848" t="str">
        <f t="shared" si="40"/>
        <v/>
      </c>
      <c r="B848" s="151"/>
      <c r="C848" s="111" t="str">
        <f t="shared" si="41"/>
        <v/>
      </c>
      <c r="D848" s="163"/>
      <c r="E848" s="111" t="str">
        <f t="shared" si="42"/>
        <v/>
      </c>
    </row>
    <row r="849" spans="1:5" x14ac:dyDescent="0.25">
      <c r="A849" t="str">
        <f t="shared" si="40"/>
        <v/>
      </c>
      <c r="B849" s="151"/>
      <c r="C849" s="111" t="str">
        <f t="shared" si="41"/>
        <v/>
      </c>
      <c r="D849" s="163"/>
      <c r="E849" s="111" t="str">
        <f t="shared" si="42"/>
        <v/>
      </c>
    </row>
    <row r="850" spans="1:5" x14ac:dyDescent="0.25">
      <c r="A850" t="str">
        <f t="shared" si="40"/>
        <v/>
      </c>
      <c r="B850" s="151"/>
      <c r="C850" s="111" t="str">
        <f t="shared" si="41"/>
        <v/>
      </c>
      <c r="D850" s="163"/>
      <c r="E850" s="111" t="str">
        <f t="shared" si="42"/>
        <v/>
      </c>
    </row>
    <row r="851" spans="1:5" x14ac:dyDescent="0.25">
      <c r="A851" t="str">
        <f t="shared" si="40"/>
        <v/>
      </c>
      <c r="B851" s="151"/>
      <c r="C851" s="111" t="str">
        <f t="shared" si="41"/>
        <v/>
      </c>
      <c r="D851" s="163"/>
      <c r="E851" s="111" t="str">
        <f t="shared" si="42"/>
        <v/>
      </c>
    </row>
    <row r="852" spans="1:5" x14ac:dyDescent="0.25">
      <c r="A852" t="str">
        <f t="shared" si="40"/>
        <v/>
      </c>
      <c r="B852" s="151"/>
      <c r="C852" s="111" t="str">
        <f t="shared" si="41"/>
        <v/>
      </c>
      <c r="D852" s="163"/>
      <c r="E852" s="111" t="str">
        <f t="shared" si="42"/>
        <v/>
      </c>
    </row>
    <row r="853" spans="1:5" x14ac:dyDescent="0.25">
      <c r="A853" t="str">
        <f t="shared" si="40"/>
        <v/>
      </c>
      <c r="B853" s="151"/>
      <c r="C853" s="111" t="str">
        <f t="shared" si="41"/>
        <v/>
      </c>
      <c r="D853" s="163"/>
      <c r="E853" s="111" t="str">
        <f t="shared" si="42"/>
        <v/>
      </c>
    </row>
    <row r="854" spans="1:5" x14ac:dyDescent="0.25">
      <c r="A854" t="str">
        <f t="shared" si="40"/>
        <v/>
      </c>
      <c r="B854" s="151"/>
      <c r="C854" s="111" t="str">
        <f t="shared" si="41"/>
        <v/>
      </c>
      <c r="D854" s="163"/>
      <c r="E854" s="111" t="str">
        <f t="shared" si="42"/>
        <v/>
      </c>
    </row>
    <row r="855" spans="1:5" x14ac:dyDescent="0.25">
      <c r="A855" t="str">
        <f t="shared" si="40"/>
        <v/>
      </c>
      <c r="B855" s="151"/>
      <c r="C855" s="111" t="str">
        <f t="shared" si="41"/>
        <v/>
      </c>
      <c r="D855" s="163"/>
      <c r="E855" s="111" t="str">
        <f t="shared" si="42"/>
        <v/>
      </c>
    </row>
    <row r="856" spans="1:5" x14ac:dyDescent="0.25">
      <c r="A856" t="str">
        <f t="shared" si="40"/>
        <v/>
      </c>
      <c r="B856" s="151"/>
      <c r="C856" s="111" t="str">
        <f t="shared" si="41"/>
        <v/>
      </c>
      <c r="D856" s="163"/>
      <c r="E856" s="111" t="str">
        <f t="shared" si="42"/>
        <v/>
      </c>
    </row>
    <row r="857" spans="1:5" x14ac:dyDescent="0.25">
      <c r="A857" t="str">
        <f t="shared" si="40"/>
        <v/>
      </c>
      <c r="B857" s="151"/>
      <c r="C857" s="111" t="str">
        <f t="shared" si="41"/>
        <v/>
      </c>
      <c r="D857" s="163"/>
      <c r="E857" s="111" t="str">
        <f t="shared" si="42"/>
        <v/>
      </c>
    </row>
    <row r="858" spans="1:5" x14ac:dyDescent="0.25">
      <c r="A858" t="str">
        <f t="shared" si="40"/>
        <v/>
      </c>
      <c r="B858" s="151"/>
      <c r="C858" s="111" t="str">
        <f t="shared" si="41"/>
        <v/>
      </c>
      <c r="D858" s="163"/>
      <c r="E858" s="111" t="str">
        <f t="shared" si="42"/>
        <v/>
      </c>
    </row>
    <row r="859" spans="1:5" x14ac:dyDescent="0.25">
      <c r="A859" t="str">
        <f t="shared" si="40"/>
        <v/>
      </c>
      <c r="B859" s="151"/>
      <c r="C859" s="111" t="str">
        <f t="shared" si="41"/>
        <v/>
      </c>
      <c r="D859" s="163"/>
      <c r="E859" s="111" t="str">
        <f t="shared" si="42"/>
        <v/>
      </c>
    </row>
  </sheetData>
  <phoneticPr fontId="4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08E26FB-D5F4-4866-A1B2-A3F92D456A98}">
          <x14:formula1>
            <xm:f>'Dropdown Lists'!$G$3:$G$6</xm:f>
          </x14:formula1>
          <xm:sqref>B8:B867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7BCC43A9D5C0B47826CED709A0EB970" ma:contentTypeVersion="6" ma:contentTypeDescription="Create a new document." ma:contentTypeScope="" ma:versionID="da57ac890970c3f7e0628fa19032c2c0">
  <xsd:schema xmlns:xsd="http://www.w3.org/2001/XMLSchema" xmlns:xs="http://www.w3.org/2001/XMLSchema" xmlns:p="http://schemas.microsoft.com/office/2006/metadata/properties" xmlns:ns2="b77908e9-581a-4dcb-a308-19386e7cc747" targetNamespace="http://schemas.microsoft.com/office/2006/metadata/properties" ma:root="true" ma:fieldsID="ff463323baa7b04292e3a934b860f01c" ns2:_="">
    <xsd:import namespace="b77908e9-581a-4dcb-a308-19386e7cc74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7908e9-581a-4dcb-a308-19386e7cc7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DB9F3E2-3443-4A20-AD4B-644DD0C732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7908e9-581a-4dcb-a308-19386e7cc7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38A408-D050-4D4D-A8F9-1245BEC644F9}">
  <ds:schemaRefs>
    <ds:schemaRef ds:uri="http://schemas.microsoft.com/sharepoint/v3/contenttype/forms"/>
  </ds:schemaRefs>
</ds:datastoreItem>
</file>

<file path=customXml/itemProps3.xml><?xml version="1.0" encoding="utf-8"?>
<ds:datastoreItem xmlns:ds="http://schemas.openxmlformats.org/officeDocument/2006/customXml" ds:itemID="{19E64321-5E03-4E12-94FF-67D6E869D7D2}">
  <ds:schemaRefs>
    <ds:schemaRef ds:uri="http://purl.org/dc/elements/1.1/"/>
    <ds:schemaRef ds:uri="http://purl.org/dc/dcmitype/"/>
    <ds:schemaRef ds:uri="http://schemas.microsoft.com/office/2006/documentManagement/types"/>
    <ds:schemaRef ds:uri="http://schemas.microsoft.com/office/2006/metadata/properties"/>
    <ds:schemaRef ds:uri="b77908e9-581a-4dcb-a308-19386e7cc747"/>
    <ds:schemaRef ds:uri="http://www.w3.org/XML/1998/namespace"/>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data model</vt:lpstr>
      <vt:lpstr>Instructions</vt:lpstr>
      <vt:lpstr>DDB Bulk Upload Settings</vt:lpstr>
      <vt:lpstr>Project Parameters</vt:lpstr>
      <vt:lpstr>Space Type Parameters</vt:lpstr>
      <vt:lpstr>System Parameters</vt:lpstr>
      <vt:lpstr>Sub System Parameters</vt:lpstr>
      <vt:lpstr>Product Type Parameters</vt:lpstr>
      <vt:lpstr>Room Type List</vt:lpstr>
      <vt:lpstr>Building Envelope Types</vt:lpstr>
      <vt:lpstr>Building Envelope Parameters</vt:lpstr>
      <vt:lpstr>Dropdown Lists</vt:lpstr>
      <vt:lpstr>assets</vt:lpstr>
      <vt:lpstr>parameters</vt:lpstr>
      <vt:lpstr>Sheet4</vt:lpstr>
      <vt:lpstr>Sheet5</vt:lpstr>
      <vt:lpstr>Sheet1</vt:lpstr>
      <vt:lpstr>CSVs pars nodes and edges</vt:lpstr>
      <vt:lpstr>Sheet2</vt:lpstr>
      <vt:lpstr>CSVs par sets</vt:lpstr>
      <vt:lpstr>instance and types</vt:lpstr>
      <vt:lpstr>parameters FULL</vt:lpstr>
      <vt:lpstr>Report Placeholders</vt:lpstr>
      <vt:lpstr>Sheet3</vt:lpstr>
      <vt:lpstr>'CSVs pars nodes and edges'!Criteria</vt:lpstr>
    </vt:vector>
  </TitlesOfParts>
  <Manager/>
  <Company>Arup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Mia Lattenbergova</dc:creator>
  <cp:keywords/>
  <dc:description/>
  <cp:lastModifiedBy>Ash Kulkarni</cp:lastModifiedBy>
  <cp:revision/>
  <dcterms:created xsi:type="dcterms:W3CDTF">2021-01-13T09:38:58Z</dcterms:created>
  <dcterms:modified xsi:type="dcterms:W3CDTF">2022-04-15T12:19:49Z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2021-01-13T09:54:02Z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67202176-9b4c-4269-8b7c-76e3db6cfe58</vt:lpwstr>
  </property>
  <property fmtid="{D5CDD505-2E9C-101B-9397-08002B2CF9AE}" pid="8" name="MSIP_Label_82fa3fd3-029b-403d-91b4-1dc930cb0e60_ContentBits">
    <vt:lpwstr>0</vt:lpwstr>
  </property>
  <property fmtid="{D5CDD505-2E9C-101B-9397-08002B2CF9AE}" pid="9" name="WorkbookGuid">
    <vt:lpwstr>e998091a-25ba-44ae-967c-fc17428e816d</vt:lpwstr>
  </property>
  <property fmtid="{D5CDD505-2E9C-101B-9397-08002B2CF9AE}" pid="10" name="ContentTypeId">
    <vt:lpwstr>0x010100A7BCC43A9D5C0B47826CED709A0EB970</vt:lpwstr>
  </property>
</Properties>
</file>