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WN\"/>
    </mc:Choice>
  </mc:AlternateContent>
  <bookViews>
    <workbookView xWindow="0" yWindow="0" windowWidth="28800" windowHeight="12300" activeTab="4"/>
  </bookViews>
  <sheets>
    <sheet name="Vhodné_Jméno" sheetId="1" r:id="rId1"/>
    <sheet name="TOP5" sheetId="4" r:id="rId2"/>
    <sheet name="Graf_TOP5" sheetId="6" r:id="rId3"/>
    <sheet name=" Firma A – USA" sheetId="7" r:id="rId4"/>
    <sheet name="Graf Firma A" sheetId="8" r:id="rId5"/>
  </sheets>
  <definedNames>
    <definedName name="zdroj" localSheetId="0">Vhodné_Jméno!$B$4:$L$29</definedName>
    <definedName name="zdroj_1" localSheetId="1">'TOP5'!#REF!</definedName>
    <definedName name="zdroj_2" localSheetId="1">'TOP5'!#REF!</definedName>
  </definedNames>
  <calcPr calcId="162913"/>
</workbook>
</file>

<file path=xl/calcChain.xml><?xml version="1.0" encoding="utf-8"?>
<calcChain xmlns="http://schemas.openxmlformats.org/spreadsheetml/2006/main">
  <c r="B4" i="7" l="1"/>
  <c r="C3" i="7"/>
  <c r="D3" i="7"/>
  <c r="E3" i="7"/>
  <c r="F3" i="7"/>
  <c r="G3" i="7"/>
  <c r="H3" i="7"/>
  <c r="I3" i="7"/>
  <c r="J3" i="7"/>
  <c r="K3" i="7"/>
  <c r="L3" i="7"/>
  <c r="D46" i="4"/>
  <c r="E46" i="4"/>
  <c r="F46" i="4"/>
  <c r="G46" i="4"/>
  <c r="H46" i="4"/>
  <c r="I46" i="4"/>
  <c r="J46" i="4"/>
  <c r="K46" i="4"/>
  <c r="L46" i="4"/>
  <c r="M46" i="4"/>
  <c r="D47" i="4"/>
  <c r="D51" i="4" s="1"/>
  <c r="E47" i="4"/>
  <c r="E51" i="4" s="1"/>
  <c r="F47" i="4"/>
  <c r="G47" i="4"/>
  <c r="H47" i="4"/>
  <c r="I47" i="4"/>
  <c r="J47" i="4"/>
  <c r="K47" i="4"/>
  <c r="L47" i="4"/>
  <c r="M47" i="4"/>
  <c r="D48" i="4"/>
  <c r="E48" i="4"/>
  <c r="F48" i="4"/>
  <c r="F51" i="4" s="1"/>
  <c r="G48" i="4"/>
  <c r="H48" i="4"/>
  <c r="I48" i="4"/>
  <c r="J48" i="4"/>
  <c r="K48" i="4"/>
  <c r="L48" i="4"/>
  <c r="M48" i="4"/>
  <c r="D49" i="4"/>
  <c r="E49" i="4"/>
  <c r="F49" i="4"/>
  <c r="G49" i="4"/>
  <c r="H49" i="4"/>
  <c r="H51" i="4" s="1"/>
  <c r="I49" i="4"/>
  <c r="I51" i="4" s="1"/>
  <c r="J49" i="4"/>
  <c r="K49" i="4"/>
  <c r="L49" i="4"/>
  <c r="M49" i="4"/>
  <c r="D50" i="4"/>
  <c r="E50" i="4"/>
  <c r="F50" i="4"/>
  <c r="G50" i="4"/>
  <c r="H50" i="4"/>
  <c r="I50" i="4"/>
  <c r="J50" i="4"/>
  <c r="J51" i="4" s="1"/>
  <c r="K50" i="4"/>
  <c r="K51" i="4" s="1"/>
  <c r="L50" i="4"/>
  <c r="M50" i="4"/>
  <c r="C47" i="4"/>
  <c r="C48" i="4"/>
  <c r="C49" i="4"/>
  <c r="C50" i="4"/>
  <c r="C51" i="4"/>
  <c r="C46" i="4"/>
  <c r="G51" i="4"/>
  <c r="L51" i="4"/>
  <c r="M52" i="4"/>
  <c r="D52" i="4"/>
  <c r="E52" i="4"/>
  <c r="F52" i="4"/>
  <c r="G52" i="4"/>
  <c r="H52" i="4"/>
  <c r="I52" i="4"/>
  <c r="J52" i="4"/>
  <c r="K52" i="4"/>
  <c r="L52" i="4"/>
  <c r="C52" i="4"/>
  <c r="M51" i="4"/>
  <c r="N28" i="1"/>
  <c r="C2" i="4"/>
  <c r="B51" i="4"/>
  <c r="B41" i="4"/>
  <c r="D2" i="4"/>
  <c r="D34" i="4" s="1"/>
  <c r="E2" i="4"/>
  <c r="E34" i="4" s="1"/>
  <c r="F2" i="4"/>
  <c r="F34" i="4" s="1"/>
  <c r="G2" i="4"/>
  <c r="G34" i="4" s="1"/>
  <c r="H2" i="4"/>
  <c r="H34" i="4" s="1"/>
  <c r="I2" i="4"/>
  <c r="I34" i="4" s="1"/>
  <c r="J2" i="4"/>
  <c r="J34" i="4" s="1"/>
  <c r="K2" i="4"/>
  <c r="K34" i="4" s="1"/>
  <c r="L2" i="4"/>
  <c r="L34" i="4" s="1"/>
  <c r="M2" i="4"/>
  <c r="M34" i="4" s="1"/>
  <c r="N2" i="4"/>
  <c r="C3" i="4"/>
  <c r="C35" i="4" s="1"/>
  <c r="D3" i="4"/>
  <c r="D35" i="4" s="1"/>
  <c r="E3" i="4"/>
  <c r="E35" i="4" s="1"/>
  <c r="F3" i="4"/>
  <c r="F35" i="4" s="1"/>
  <c r="G3" i="4"/>
  <c r="G35" i="4" s="1"/>
  <c r="H3" i="4"/>
  <c r="H35" i="4" s="1"/>
  <c r="I3" i="4"/>
  <c r="I35" i="4" s="1"/>
  <c r="J3" i="4"/>
  <c r="J35" i="4" s="1"/>
  <c r="K3" i="4"/>
  <c r="K35" i="4" s="1"/>
  <c r="L3" i="4"/>
  <c r="L35" i="4" s="1"/>
  <c r="M3" i="4"/>
  <c r="M35" i="4" s="1"/>
  <c r="B4" i="4"/>
  <c r="B36" i="4" s="1"/>
  <c r="C4" i="4"/>
  <c r="C36" i="4" s="1"/>
  <c r="D4" i="4"/>
  <c r="D36" i="4" s="1"/>
  <c r="E4" i="4"/>
  <c r="E36" i="4" s="1"/>
  <c r="F4" i="4"/>
  <c r="F36" i="4" s="1"/>
  <c r="G4" i="4"/>
  <c r="G36" i="4" s="1"/>
  <c r="H4" i="4"/>
  <c r="H36" i="4" s="1"/>
  <c r="I4" i="4"/>
  <c r="I36" i="4" s="1"/>
  <c r="J4" i="4"/>
  <c r="J36" i="4" s="1"/>
  <c r="K4" i="4"/>
  <c r="K36" i="4" s="1"/>
  <c r="L4" i="4"/>
  <c r="L36" i="4" s="1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B37" i="4" s="1"/>
  <c r="C11" i="4"/>
  <c r="C37" i="4" s="1"/>
  <c r="D11" i="4"/>
  <c r="D37" i="4" s="1"/>
  <c r="E11" i="4"/>
  <c r="E37" i="4" s="1"/>
  <c r="F11" i="4"/>
  <c r="F37" i="4" s="1"/>
  <c r="G11" i="4"/>
  <c r="G37" i="4" s="1"/>
  <c r="H11" i="4"/>
  <c r="H37" i="4" s="1"/>
  <c r="I11" i="4"/>
  <c r="I37" i="4" s="1"/>
  <c r="J11" i="4"/>
  <c r="J37" i="4" s="1"/>
  <c r="K11" i="4"/>
  <c r="K37" i="4" s="1"/>
  <c r="L11" i="4"/>
  <c r="L37" i="4" s="1"/>
  <c r="M11" i="4"/>
  <c r="M37" i="4" s="1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B38" i="4" s="1"/>
  <c r="C13" i="4"/>
  <c r="C38" i="4" s="1"/>
  <c r="D13" i="4"/>
  <c r="D38" i="4" s="1"/>
  <c r="E13" i="4"/>
  <c r="E38" i="4" s="1"/>
  <c r="F13" i="4"/>
  <c r="F38" i="4" s="1"/>
  <c r="G13" i="4"/>
  <c r="G38" i="4" s="1"/>
  <c r="H13" i="4"/>
  <c r="H38" i="4" s="1"/>
  <c r="I13" i="4"/>
  <c r="I38" i="4" s="1"/>
  <c r="J13" i="4"/>
  <c r="J38" i="4" s="1"/>
  <c r="K13" i="4"/>
  <c r="K38" i="4" s="1"/>
  <c r="L13" i="4"/>
  <c r="L38" i="4" s="1"/>
  <c r="M13" i="4"/>
  <c r="M38" i="4" s="1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B39" i="4" s="1"/>
  <c r="C24" i="4"/>
  <c r="C39" i="4" s="1"/>
  <c r="D24" i="4"/>
  <c r="D39" i="4" s="1"/>
  <c r="E24" i="4"/>
  <c r="E39" i="4" s="1"/>
  <c r="F24" i="4"/>
  <c r="F39" i="4" s="1"/>
  <c r="G24" i="4"/>
  <c r="G39" i="4" s="1"/>
  <c r="H24" i="4"/>
  <c r="H39" i="4" s="1"/>
  <c r="I24" i="4"/>
  <c r="I39" i="4" s="1"/>
  <c r="J24" i="4"/>
  <c r="J39" i="4" s="1"/>
  <c r="K24" i="4"/>
  <c r="K39" i="4" s="1"/>
  <c r="L24" i="4"/>
  <c r="L39" i="4" s="1"/>
  <c r="M24" i="4"/>
  <c r="M39" i="4" s="1"/>
  <c r="B25" i="4"/>
  <c r="B40" i="4" s="1"/>
  <c r="C25" i="4"/>
  <c r="C40" i="4" s="1"/>
  <c r="D25" i="4"/>
  <c r="D40" i="4" s="1"/>
  <c r="E25" i="4"/>
  <c r="E40" i="4" s="1"/>
  <c r="F25" i="4"/>
  <c r="F40" i="4" s="1"/>
  <c r="G25" i="4"/>
  <c r="G40" i="4" s="1"/>
  <c r="H25" i="4"/>
  <c r="H40" i="4" s="1"/>
  <c r="I25" i="4"/>
  <c r="I40" i="4" s="1"/>
  <c r="J25" i="4"/>
  <c r="J40" i="4" s="1"/>
  <c r="K25" i="4"/>
  <c r="K40" i="4" s="1"/>
  <c r="L25" i="4"/>
  <c r="L40" i="4" s="1"/>
  <c r="M25" i="4"/>
  <c r="M40" i="4" s="1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L31" i="1"/>
  <c r="N4" i="1"/>
  <c r="M4" i="4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C31" i="1"/>
  <c r="D31" i="1"/>
  <c r="E31" i="1"/>
  <c r="F31" i="1"/>
  <c r="G31" i="1"/>
  <c r="H31" i="1"/>
  <c r="I31" i="1"/>
  <c r="J31" i="1"/>
  <c r="K31" i="1"/>
  <c r="D30" i="1"/>
  <c r="E30" i="1"/>
  <c r="F30" i="1"/>
  <c r="G30" i="1"/>
  <c r="H30" i="1"/>
  <c r="I30" i="1"/>
  <c r="J30" i="1"/>
  <c r="K30" i="1"/>
  <c r="L30" i="1"/>
  <c r="M36" i="4" l="1"/>
  <c r="M30" i="4"/>
  <c r="M44" i="4"/>
  <c r="L44" i="4"/>
  <c r="B50" i="4"/>
  <c r="B49" i="4"/>
  <c r="B48" i="4"/>
  <c r="B47" i="4"/>
  <c r="B46" i="4"/>
  <c r="K45" i="4"/>
  <c r="K44" i="4"/>
  <c r="J45" i="4"/>
  <c r="J44" i="4"/>
  <c r="I45" i="4"/>
  <c r="I44" i="4"/>
  <c r="H45" i="4"/>
  <c r="H44" i="4"/>
  <c r="G45" i="4"/>
  <c r="G44" i="4"/>
  <c r="L45" i="4"/>
  <c r="F45" i="4"/>
  <c r="F44" i="4"/>
  <c r="E45" i="4"/>
  <c r="E44" i="4"/>
  <c r="M45" i="4"/>
  <c r="D45" i="4"/>
  <c r="D44" i="4"/>
  <c r="C45" i="4"/>
  <c r="J30" i="4"/>
  <c r="I30" i="4"/>
  <c r="H30" i="4"/>
  <c r="L30" i="4"/>
  <c r="G30" i="4"/>
  <c r="F30" i="4"/>
  <c r="E30" i="4"/>
  <c r="D30" i="4"/>
  <c r="K30" i="4"/>
  <c r="C30" i="4"/>
  <c r="C30" i="1"/>
  <c r="M41" i="4" l="1"/>
  <c r="C41" i="4"/>
  <c r="H41" i="4"/>
  <c r="K41" i="4"/>
  <c r="F41" i="4"/>
  <c r="I41" i="4"/>
  <c r="E41" i="4"/>
  <c r="J41" i="4"/>
  <c r="D41" i="4"/>
  <c r="G41" i="4"/>
  <c r="L41" i="4"/>
</calcChain>
</file>

<file path=xl/connections.xml><?xml version="1.0" encoding="utf-8"?>
<connections xmlns="http://schemas.openxmlformats.org/spreadsheetml/2006/main">
  <connection id="1" name="zdroj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zdroj1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zdroj10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zdroj11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zdroj12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zdroj13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zdroj14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zdroj15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zdroj17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zdroj2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zdroj3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zdroj4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zdroj5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zdroj6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zdroj7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zdroj8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zdroj9" type="6" refreshedVersion="3" background="1" saveData="1">
    <textPr codePage="852" sourceFile="C:\Users\ucebna\Downloads\zdroj.txt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<sst xmlns="http://schemas.openxmlformats.org/spreadsheetml/2006/main" count="63" uniqueCount="51">
  <si>
    <t>Firma A</t>
  </si>
  <si>
    <t>Firma B</t>
  </si>
  <si>
    <t>Firma C</t>
  </si>
  <si>
    <t>Firma D</t>
  </si>
  <si>
    <t>Firma E</t>
  </si>
  <si>
    <t>Firma F</t>
  </si>
  <si>
    <t>Firma G</t>
  </si>
  <si>
    <t>Firma H</t>
  </si>
  <si>
    <t>Firma I</t>
  </si>
  <si>
    <t>Firma J</t>
  </si>
  <si>
    <t>Firma K</t>
  </si>
  <si>
    <t>Firma L</t>
  </si>
  <si>
    <t>Firma M</t>
  </si>
  <si>
    <t>Firma N</t>
  </si>
  <si>
    <t>Firma O</t>
  </si>
  <si>
    <t>Firma P</t>
  </si>
  <si>
    <t>Firma Q</t>
  </si>
  <si>
    <t>Firma R</t>
  </si>
  <si>
    <t>Firma S</t>
  </si>
  <si>
    <t>Firma T</t>
  </si>
  <si>
    <t>Firma U</t>
  </si>
  <si>
    <t>Firma V</t>
  </si>
  <si>
    <t>Firma W</t>
  </si>
  <si>
    <t>Firma X</t>
  </si>
  <si>
    <t>Firma Y</t>
  </si>
  <si>
    <t>Firma Z</t>
  </si>
  <si>
    <t>I-06</t>
  </si>
  <si>
    <t>IV-06</t>
  </si>
  <si>
    <t>VII-06</t>
  </si>
  <si>
    <t>X-06</t>
  </si>
  <si>
    <t>I-07</t>
  </si>
  <si>
    <t>IV-07</t>
  </si>
  <si>
    <t>VII-07</t>
  </si>
  <si>
    <t>X-07</t>
  </si>
  <si>
    <t>I-08</t>
  </si>
  <si>
    <t>Průměr za čtvrtletí</t>
  </si>
  <si>
    <t>celkem</t>
  </si>
  <si>
    <t>horních 10%</t>
  </si>
  <si>
    <t>IV-08 *</t>
  </si>
  <si>
    <t>* prognózu prodeje na druhé čtvrtletí</t>
  </si>
  <si>
    <t>průměr za sledované období</t>
  </si>
  <si>
    <t xml:space="preserve">                    období
firma</t>
  </si>
  <si>
    <t>Celkem za čtvrtletí</t>
  </si>
  <si>
    <t xml:space="preserve">Kurz ČNB ke dni 26.02.2016 je: </t>
  </si>
  <si>
    <t>Pohledávky za jednotlivé čtvrtletí (v tis. €)</t>
  </si>
  <si>
    <t>Pohledávky za jednotlivé čtvrtletí (v tis. Kč)</t>
  </si>
  <si>
    <t>Podíly na prodeji (v %)</t>
  </si>
  <si>
    <t>0.914691315</t>
  </si>
  <si>
    <t>Prodeje v USA (v tis $˘)</t>
  </si>
  <si>
    <t>Kurz ke dni 26.02.2016</t>
  </si>
  <si>
    <t>Prodeje v Evropě (v tis.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</si>
</sst>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Kč&quot;_-;\-* #,##0.00\ &quot;Kč&quot;_-;_-* &quot;-&quot;??\ &quot;Kč&quot;_-;_-@_-"/>
    <numFmt numFmtId="164" formatCode="###,;[Red]\-###,"/>
    <numFmt numFmtId="165" formatCode="#.00,,&quot; mil. €&quot;\ "/>
    <numFmt numFmtId="166" formatCode="#,##0,;[Red]\-#,##0,,"/>
    <numFmt numFmtId="167" formatCode="#,##0,;[Red]\-#,##0,"/>
    <numFmt numFmtId="168" formatCode="#.00,,&quot; mil. Kč&quot;\ "/>
    <numFmt numFmtId="169" formatCode="#,##0.00,,&quot; mil. Kč&quot;\ "/>
    <numFmt numFmtId="170" formatCode="#0.00&quot; %&quot;\ 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b/>
      <i/>
      <sz val="12"/>
      <color theme="1"/>
      <name val="MS Sans Serif "/>
      <charset val="238"/>
    </font>
    <font>
      <b/>
      <sz val="12"/>
      <color theme="1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 style="thin">
        <color auto="1"/>
      </diagonal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2" fillId="0" borderId="18" applyBorder="0"/>
  </cellStyleXfs>
  <cellXfs count="96">
    <xf numFmtId="0" fontId="0" fillId="0" borderId="0" xfId="0"/>
    <xf numFmtId="0" fontId="0" fillId="0" borderId="0" xfId="0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3" borderId="18" xfId="0" applyFont="1" applyFill="1" applyBorder="1" applyAlignment="1">
      <alignment horizontal="left" vertical="center" wrapText="1"/>
    </xf>
    <xf numFmtId="0" fontId="0" fillId="2" borderId="20" xfId="0" applyFill="1" applyBorder="1" applyAlignment="1">
      <alignment horizontal="left" vertical="top" wrapText="1"/>
    </xf>
    <xf numFmtId="167" fontId="0" fillId="2" borderId="9" xfId="1" applyNumberFormat="1" applyFont="1" applyFill="1" applyBorder="1"/>
    <xf numFmtId="167" fontId="0" fillId="2" borderId="15" xfId="1" applyNumberFormat="1" applyFont="1" applyFill="1" applyBorder="1"/>
    <xf numFmtId="167" fontId="0" fillId="2" borderId="2" xfId="1" applyNumberFormat="1" applyFont="1" applyFill="1" applyBorder="1"/>
    <xf numFmtId="167" fontId="0" fillId="2" borderId="1" xfId="1" applyNumberFormat="1" applyFont="1" applyFill="1" applyBorder="1"/>
    <xf numFmtId="167" fontId="0" fillId="0" borderId="0" xfId="0" applyNumberFormat="1" applyBorder="1"/>
    <xf numFmtId="167" fontId="0" fillId="2" borderId="21" xfId="1" applyNumberFormat="1" applyFont="1" applyFill="1" applyBorder="1"/>
    <xf numFmtId="167" fontId="0" fillId="2" borderId="5" xfId="1" applyNumberFormat="1" applyFont="1" applyFill="1" applyBorder="1"/>
    <xf numFmtId="0" fontId="2" fillId="3" borderId="1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165" fontId="2" fillId="4" borderId="18" xfId="0" applyNumberFormat="1" applyFont="1" applyFill="1" applyBorder="1"/>
    <xf numFmtId="165" fontId="2" fillId="4" borderId="19" xfId="0" applyNumberFormat="1" applyFont="1" applyFill="1" applyBorder="1"/>
    <xf numFmtId="0" fontId="5" fillId="4" borderId="19" xfId="0" applyFont="1" applyFill="1" applyBorder="1" applyAlignment="1">
      <alignment horizontal="left" vertical="center" wrapText="1"/>
    </xf>
    <xf numFmtId="167" fontId="2" fillId="4" borderId="16" xfId="0" applyNumberFormat="1" applyFont="1" applyFill="1" applyBorder="1"/>
    <xf numFmtId="167" fontId="2" fillId="4" borderId="13" xfId="0" applyNumberFormat="1" applyFont="1" applyFill="1" applyBorder="1"/>
    <xf numFmtId="167" fontId="0" fillId="0" borderId="0" xfId="0" applyNumberFormat="1"/>
    <xf numFmtId="0" fontId="4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center" vertical="center" textRotation="90"/>
    </xf>
    <xf numFmtId="0" fontId="4" fillId="2" borderId="24" xfId="0" applyFont="1" applyFill="1" applyBorder="1" applyAlignment="1">
      <alignment horizontal="center" vertical="center" textRotation="90"/>
    </xf>
    <xf numFmtId="165" fontId="2" fillId="4" borderId="26" xfId="0" applyNumberFormat="1" applyFont="1" applyFill="1" applyBorder="1"/>
    <xf numFmtId="168" fontId="2" fillId="4" borderId="18" xfId="0" applyNumberFormat="1" applyFont="1" applyFill="1" applyBorder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2" borderId="22" xfId="0" applyFont="1" applyFill="1" applyBorder="1" applyAlignment="1">
      <alignment horizontal="right" vertical="center" textRotation="90"/>
    </xf>
    <xf numFmtId="0" fontId="4" fillId="2" borderId="23" xfId="0" applyFont="1" applyFill="1" applyBorder="1" applyAlignment="1">
      <alignment horizontal="right" vertical="center" textRotation="90"/>
    </xf>
    <xf numFmtId="0" fontId="4" fillId="2" borderId="24" xfId="0" applyFont="1" applyFill="1" applyBorder="1" applyAlignment="1">
      <alignment horizontal="right" vertical="center" textRotation="90"/>
    </xf>
    <xf numFmtId="167" fontId="0" fillId="2" borderId="15" xfId="1" applyNumberFormat="1" applyFont="1" applyFill="1" applyBorder="1" applyAlignment="1">
      <alignment horizontal="right" vertical="center"/>
    </xf>
    <xf numFmtId="167" fontId="0" fillId="2" borderId="9" xfId="1" applyNumberFormat="1" applyFont="1" applyFill="1" applyBorder="1" applyAlignment="1">
      <alignment horizontal="right" vertical="center"/>
    </xf>
    <xf numFmtId="167" fontId="0" fillId="2" borderId="21" xfId="1" applyNumberFormat="1" applyFont="1" applyFill="1" applyBorder="1" applyAlignment="1">
      <alignment horizontal="right" vertical="center"/>
    </xf>
    <xf numFmtId="167" fontId="2" fillId="3" borderId="18" xfId="0" applyNumberFormat="1" applyFont="1" applyFill="1" applyBorder="1" applyAlignment="1">
      <alignment horizontal="right" vertical="center"/>
    </xf>
    <xf numFmtId="165" fontId="2" fillId="4" borderId="18" xfId="0" applyNumberFormat="1" applyFont="1" applyFill="1" applyBorder="1" applyAlignment="1">
      <alignment horizontal="right" vertical="center"/>
    </xf>
    <xf numFmtId="167" fontId="0" fillId="2" borderId="2" xfId="1" applyNumberFormat="1" applyFon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67" fontId="2" fillId="3" borderId="19" xfId="0" applyNumberFormat="1" applyFont="1" applyFill="1" applyBorder="1" applyAlignment="1">
      <alignment horizontal="right" vertical="center"/>
    </xf>
    <xf numFmtId="165" fontId="2" fillId="4" borderId="19" xfId="0" applyNumberFormat="1" applyFont="1" applyFill="1" applyBorder="1" applyAlignment="1">
      <alignment horizontal="right" vertical="center"/>
    </xf>
    <xf numFmtId="167" fontId="2" fillId="3" borderId="2" xfId="0" applyNumberFormat="1" applyFont="1" applyFill="1" applyBorder="1" applyAlignment="1">
      <alignment horizontal="right" vertical="center"/>
    </xf>
    <xf numFmtId="167" fontId="2" fillId="3" borderId="1" xfId="0" applyNumberFormat="1" applyFont="1" applyFill="1" applyBorder="1" applyAlignment="1">
      <alignment horizontal="righ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0" fillId="0" borderId="0" xfId="0" applyNumberFormat="1" applyBorder="1" applyAlignment="1">
      <alignment horizontal="right" vertical="center"/>
    </xf>
    <xf numFmtId="167" fontId="2" fillId="4" borderId="16" xfId="0" applyNumberFormat="1" applyFont="1" applyFill="1" applyBorder="1" applyAlignment="1">
      <alignment horizontal="right" vertical="center"/>
    </xf>
    <xf numFmtId="167" fontId="2" fillId="4" borderId="13" xfId="0" applyNumberFormat="1" applyFont="1" applyFill="1" applyBorder="1" applyAlignment="1">
      <alignment horizontal="right" vertical="center"/>
    </xf>
    <xf numFmtId="167" fontId="2" fillId="4" borderId="14" xfId="0" applyNumberFormat="1" applyFont="1" applyFill="1" applyBorder="1" applyAlignment="1">
      <alignment horizontal="right" vertical="center"/>
    </xf>
    <xf numFmtId="0" fontId="0" fillId="2" borderId="20" xfId="0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center" vertical="center" textRotation="90"/>
    </xf>
    <xf numFmtId="0" fontId="4" fillId="2" borderId="28" xfId="0" applyFont="1" applyFill="1" applyBorder="1" applyAlignment="1">
      <alignment horizontal="center" vertical="center" textRotation="90"/>
    </xf>
    <xf numFmtId="0" fontId="4" fillId="2" borderId="29" xfId="0" applyFont="1" applyFill="1" applyBorder="1" applyAlignment="1">
      <alignment horizontal="center" vertical="center" textRotation="90"/>
    </xf>
    <xf numFmtId="0" fontId="2" fillId="4" borderId="30" xfId="0" applyFont="1" applyFill="1" applyBorder="1" applyAlignment="1">
      <alignment horizontal="center" vertical="center"/>
    </xf>
    <xf numFmtId="167" fontId="0" fillId="0" borderId="8" xfId="0" applyNumberFormat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0" borderId="1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167" fontId="0" fillId="0" borderId="21" xfId="0" applyNumberFormat="1" applyBorder="1"/>
    <xf numFmtId="167" fontId="0" fillId="0" borderId="5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169" fontId="0" fillId="0" borderId="19" xfId="0" applyNumberFormat="1" applyBorder="1"/>
    <xf numFmtId="168" fontId="2" fillId="4" borderId="19" xfId="0" applyNumberFormat="1" applyFont="1" applyFill="1" applyBorder="1"/>
    <xf numFmtId="167" fontId="0" fillId="0" borderId="31" xfId="0" applyNumberFormat="1" applyBorder="1"/>
    <xf numFmtId="169" fontId="0" fillId="0" borderId="7" xfId="0" applyNumberFormat="1" applyBorder="1"/>
    <xf numFmtId="167" fontId="2" fillId="4" borderId="31" xfId="0" applyNumberFormat="1" applyFont="1" applyFill="1" applyBorder="1"/>
    <xf numFmtId="169" fontId="2" fillId="4" borderId="7" xfId="0" applyNumberFormat="1" applyFont="1" applyFill="1" applyBorder="1"/>
    <xf numFmtId="166" fontId="0" fillId="0" borderId="0" xfId="0" applyNumberFormat="1"/>
    <xf numFmtId="170" fontId="0" fillId="2" borderId="15" xfId="1" applyNumberFormat="1" applyFont="1" applyFill="1" applyBorder="1"/>
    <xf numFmtId="170" fontId="0" fillId="2" borderId="9" xfId="1" applyNumberFormat="1" applyFont="1" applyFill="1" applyBorder="1"/>
    <xf numFmtId="170" fontId="0" fillId="2" borderId="21" xfId="1" applyNumberFormat="1" applyFont="1" applyFill="1" applyBorder="1"/>
    <xf numFmtId="170" fontId="2" fillId="4" borderId="18" xfId="0" applyNumberFormat="1" applyFont="1" applyFill="1" applyBorder="1"/>
    <xf numFmtId="170" fontId="0" fillId="2" borderId="2" xfId="1" applyNumberFormat="1" applyFont="1" applyFill="1" applyBorder="1"/>
    <xf numFmtId="170" fontId="0" fillId="2" borderId="1" xfId="1" applyNumberFormat="1" applyFont="1" applyFill="1" applyBorder="1"/>
    <xf numFmtId="170" fontId="0" fillId="2" borderId="5" xfId="1" applyNumberFormat="1" applyFont="1" applyFill="1" applyBorder="1"/>
    <xf numFmtId="170" fontId="2" fillId="4" borderId="19" xfId="0" applyNumberFormat="1" applyFont="1" applyFill="1" applyBorder="1"/>
    <xf numFmtId="170" fontId="2" fillId="4" borderId="16" xfId="0" applyNumberFormat="1" applyFont="1" applyFill="1" applyBorder="1"/>
    <xf numFmtId="170" fontId="2" fillId="4" borderId="13" xfId="0" applyNumberFormat="1" applyFont="1" applyFill="1" applyBorder="1"/>
    <xf numFmtId="170" fontId="2" fillId="4" borderId="31" xfId="0" applyNumberFormat="1" applyFont="1" applyFill="1" applyBorder="1"/>
    <xf numFmtId="170" fontId="2" fillId="4" borderId="7" xfId="0" applyNumberFormat="1" applyFont="1" applyFill="1" applyBorder="1"/>
    <xf numFmtId="3" fontId="0" fillId="0" borderId="33" xfId="0" applyNumberFormat="1" applyBorder="1"/>
    <xf numFmtId="3" fontId="0" fillId="0" borderId="25" xfId="0" applyNumberFormat="1" applyBorder="1"/>
    <xf numFmtId="3" fontId="0" fillId="0" borderId="32" xfId="0" applyNumberFormat="1" applyFont="1" applyBorder="1"/>
    <xf numFmtId="0" fontId="2" fillId="2" borderId="7" xfId="0" applyFont="1" applyFill="1" applyBorder="1" applyAlignment="1">
      <alignment horizontal="left" vertical="center"/>
    </xf>
    <xf numFmtId="164" fontId="0" fillId="0" borderId="0" xfId="0" applyNumberFormat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 vertical="center"/>
    </xf>
  </cellXfs>
  <cellStyles count="3">
    <cellStyle name="Měna" xfId="1" builtinId="4"/>
    <cellStyle name="Normální" xfId="0" builtinId="0"/>
    <cellStyle name="xCaberaj" xfId="2"/>
  </cellStyles>
  <dxfs count="1">
    <dxf>
      <font>
        <b/>
        <i val="0"/>
        <color theme="4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13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'TOP5'!$C$3</c:f>
              <c:strCache>
                <c:ptCount val="1"/>
                <c:pt idx="0">
                  <c:v>I-06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'TOP5'!$C$4:$C$25</c:f>
              <c:numCache>
                <c:formatCode>#\ ##0\ ;[Red]\-#\ ##0\ </c:formatCode>
                <c:ptCount val="5"/>
                <c:pt idx="0">
                  <c:v>192687.5</c:v>
                </c:pt>
                <c:pt idx="1">
                  <c:v>85708.28</c:v>
                </c:pt>
                <c:pt idx="2">
                  <c:v>195998.63</c:v>
                </c:pt>
                <c:pt idx="3">
                  <c:v>-2866.47</c:v>
                </c:pt>
                <c:pt idx="4">
                  <c:v>83998.26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6-4512-BB23-690EEBC21930}"/>
            </c:ext>
          </c:extLst>
        </c:ser>
        <c:ser>
          <c:idx val="1"/>
          <c:order val="1"/>
          <c:tx>
            <c:strRef>
              <c:f>'TOP5'!$D$3</c:f>
              <c:strCache>
                <c:ptCount val="1"/>
                <c:pt idx="0">
                  <c:v>IV-06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'TOP5'!$D$4:$D$25</c:f>
              <c:numCache>
                <c:formatCode>#\ ##0\ ;[Red]\-#\ ##0\ </c:formatCode>
                <c:ptCount val="5"/>
                <c:pt idx="0">
                  <c:v>698825.91</c:v>
                </c:pt>
                <c:pt idx="1">
                  <c:v>85708.28</c:v>
                </c:pt>
                <c:pt idx="2">
                  <c:v>195540.3</c:v>
                </c:pt>
                <c:pt idx="3">
                  <c:v>732874.47</c:v>
                </c:pt>
                <c:pt idx="4">
                  <c:v>1173323.3600000001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6-4512-BB23-690EEBC21930}"/>
            </c:ext>
          </c:extLst>
        </c:ser>
        <c:ser>
          <c:idx val="2"/>
          <c:order val="2"/>
          <c:tx>
            <c:strRef>
              <c:f>'TOP5'!$E$3</c:f>
              <c:strCache>
                <c:ptCount val="1"/>
                <c:pt idx="0">
                  <c:v>VII-06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'TOP5'!$E$4:$E$25</c:f>
              <c:numCache>
                <c:formatCode>#\ ##0\ ;[Red]\-#\ ##0\ </c:formatCode>
                <c:ptCount val="5"/>
                <c:pt idx="0">
                  <c:v>-2797.97</c:v>
                </c:pt>
                <c:pt idx="1">
                  <c:v>1901496.23</c:v>
                </c:pt>
                <c:pt idx="2">
                  <c:v>1786228.69</c:v>
                </c:pt>
                <c:pt idx="3">
                  <c:v>1848095.91</c:v>
                </c:pt>
                <c:pt idx="4">
                  <c:v>2860445.03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6-4512-BB23-690EEBC21930}"/>
            </c:ext>
          </c:extLst>
        </c:ser>
        <c:ser>
          <c:idx val="3"/>
          <c:order val="3"/>
          <c:tx>
            <c:strRef>
              <c:f>'TOP5'!$F$3</c:f>
              <c:strCache>
                <c:ptCount val="1"/>
                <c:pt idx="0">
                  <c:v>X-06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'TOP5'!$F$4:$F$25</c:f>
              <c:numCache>
                <c:formatCode>#\ ##0\ ;[Red]\-#\ ##0\ </c:formatCode>
                <c:ptCount val="5"/>
                <c:pt idx="0">
                  <c:v>698825.91</c:v>
                </c:pt>
                <c:pt idx="1">
                  <c:v>131546.10999999999</c:v>
                </c:pt>
                <c:pt idx="2">
                  <c:v>2624498.02</c:v>
                </c:pt>
                <c:pt idx="3">
                  <c:v>1866989.71</c:v>
                </c:pt>
                <c:pt idx="4">
                  <c:v>10487438.710000001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6-4512-BB23-690EEBC21930}"/>
            </c:ext>
          </c:extLst>
        </c:ser>
        <c:ser>
          <c:idx val="4"/>
          <c:order val="4"/>
          <c:tx>
            <c:strRef>
              <c:f>'TOP5'!$G$3</c:f>
              <c:strCache>
                <c:ptCount val="1"/>
                <c:pt idx="0">
                  <c:v>I-07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'TOP5'!$G$4:$G$25</c:f>
              <c:numCache>
                <c:formatCode>#\ ##0\ ;[Red]\-#\ ##0\ </c:formatCode>
                <c:ptCount val="5"/>
                <c:pt idx="0">
                  <c:v>8429490.9399999995</c:v>
                </c:pt>
                <c:pt idx="1">
                  <c:v>2929758.06</c:v>
                </c:pt>
                <c:pt idx="2">
                  <c:v>1899585.49</c:v>
                </c:pt>
                <c:pt idx="3">
                  <c:v>698825.91</c:v>
                </c:pt>
                <c:pt idx="4">
                  <c:v>1068032.1000000001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6-4512-BB23-690EEBC21930}"/>
            </c:ext>
          </c:extLst>
        </c:ser>
        <c:ser>
          <c:idx val="5"/>
          <c:order val="5"/>
          <c:tx>
            <c:strRef>
              <c:f>'TOP5'!$H$3</c:f>
              <c:strCache>
                <c:ptCount val="1"/>
                <c:pt idx="0">
                  <c:v>IV-07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'TOP5'!$H$4:$H$25</c:f>
              <c:numCache>
                <c:formatCode>#\ ##0\ ;[Red]\-#\ ##0\ </c:formatCode>
                <c:ptCount val="5"/>
                <c:pt idx="0">
                  <c:v>1068032.1000000001</c:v>
                </c:pt>
                <c:pt idx="1">
                  <c:v>1881096.65</c:v>
                </c:pt>
                <c:pt idx="2">
                  <c:v>2136064.19</c:v>
                </c:pt>
                <c:pt idx="3">
                  <c:v>8429490.9399999995</c:v>
                </c:pt>
                <c:pt idx="4">
                  <c:v>9132699.75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6-4512-BB23-690EEBC21930}"/>
            </c:ext>
          </c:extLst>
        </c:ser>
        <c:ser>
          <c:idx val="6"/>
          <c:order val="6"/>
          <c:tx>
            <c:strRef>
              <c:f>'TOP5'!$I$3</c:f>
              <c:strCache>
                <c:ptCount val="1"/>
                <c:pt idx="0">
                  <c:v>VII-07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'TOP5'!$I$4:$I$25</c:f>
              <c:numCache>
                <c:formatCode>#\ ##0\ ;[Red]\-#\ ##0\ </c:formatCode>
                <c:ptCount val="5"/>
                <c:pt idx="0">
                  <c:v>10479365.359999999</c:v>
                </c:pt>
                <c:pt idx="1">
                  <c:v>440916.35</c:v>
                </c:pt>
                <c:pt idx="2">
                  <c:v>16799650.559999999</c:v>
                </c:pt>
                <c:pt idx="3">
                  <c:v>294725.45</c:v>
                </c:pt>
                <c:pt idx="4">
                  <c:v>1139742.25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26-4512-BB23-690EEBC21930}"/>
            </c:ext>
          </c:extLst>
        </c:ser>
        <c:ser>
          <c:idx val="7"/>
          <c:order val="7"/>
          <c:tx>
            <c:strRef>
              <c:f>'TOP5'!$J$3</c:f>
              <c:strCache>
                <c:ptCount val="1"/>
                <c:pt idx="0">
                  <c:v>X-07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'TOP5'!$J$4:$J$25</c:f>
              <c:numCache>
                <c:formatCode>#\ ##0\ ;[Red]\-#\ ##0\ </c:formatCode>
                <c:ptCount val="5"/>
                <c:pt idx="0">
                  <c:v>10537697.48</c:v>
                </c:pt>
                <c:pt idx="1">
                  <c:v>9173738.8000000007</c:v>
                </c:pt>
                <c:pt idx="2">
                  <c:v>1141515.02</c:v>
                </c:pt>
                <c:pt idx="3">
                  <c:v>3590776.76</c:v>
                </c:pt>
                <c:pt idx="4">
                  <c:v>440916.35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26-4512-BB23-690EEBC21930}"/>
            </c:ext>
          </c:extLst>
        </c:ser>
        <c:ser>
          <c:idx val="8"/>
          <c:order val="8"/>
          <c:tx>
            <c:strRef>
              <c:f>'TOP5'!$K$3</c:f>
              <c:strCache>
                <c:ptCount val="1"/>
                <c:pt idx="0">
                  <c:v>I-08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'TOP5'!$K$4:$K$25</c:f>
              <c:numCache>
                <c:formatCode>#\ ##0\ ;[Red]\-#\ ##0\ </c:formatCode>
                <c:ptCount val="5"/>
                <c:pt idx="0">
                  <c:v>10680532.1</c:v>
                </c:pt>
                <c:pt idx="1">
                  <c:v>2725481.73</c:v>
                </c:pt>
                <c:pt idx="2">
                  <c:v>4142.29</c:v>
                </c:pt>
                <c:pt idx="3">
                  <c:v>8729730.3300000001</c:v>
                </c:pt>
                <c:pt idx="4">
                  <c:v>1686304.36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26-4512-BB23-690EEBC21930}"/>
            </c:ext>
          </c:extLst>
        </c:ser>
        <c:ser>
          <c:idx val="9"/>
          <c:order val="9"/>
          <c:tx>
            <c:strRef>
              <c:f>'TOP5'!$L$3</c:f>
              <c:strCache>
                <c:ptCount val="1"/>
                <c:pt idx="0">
                  <c:v>IV-08 *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  <a:sp3d/>
          </c:spPr>
          <c:cat>
            <c:strRef>
              <c:f>'TOP5'!$B$4:$B$25</c:f>
              <c:strCache>
                <c:ptCount val="5"/>
                <c:pt idx="0">
                  <c:v>Firma A</c:v>
                </c:pt>
                <c:pt idx="1">
                  <c:v>Firma H</c:v>
                </c:pt>
                <c:pt idx="2">
                  <c:v>Firma J</c:v>
                </c:pt>
                <c:pt idx="3">
                  <c:v>Firma U</c:v>
                </c:pt>
                <c:pt idx="4">
                  <c:v>Firma V</c:v>
                </c:pt>
              </c:strCache>
            </c:strRef>
          </c:cat>
          <c:val>
            <c:numRef>
              <c:f>'TOP5'!$L$4:$L$25</c:f>
              <c:numCache>
                <c:formatCode>#\ ##0\ ;[Red]\-#\ ##0\ </c:formatCode>
                <c:ptCount val="5"/>
                <c:pt idx="0">
                  <c:v>8399825.2799999993</c:v>
                </c:pt>
                <c:pt idx="1">
                  <c:v>5720890.0599999996</c:v>
                </c:pt>
                <c:pt idx="2">
                  <c:v>3590776.76</c:v>
                </c:pt>
                <c:pt idx="3">
                  <c:v>85708.28</c:v>
                </c:pt>
                <c:pt idx="4">
                  <c:v>2037748.52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26-4512-BB23-690EEBC21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18928"/>
        <c:axId val="323416432"/>
        <c:axId val="318594128"/>
      </c:area3DChart>
      <c:catAx>
        <c:axId val="32341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3416432"/>
        <c:crosses val="autoZero"/>
        <c:auto val="1"/>
        <c:lblAlgn val="ctr"/>
        <c:lblOffset val="100"/>
        <c:noMultiLvlLbl val="0"/>
      </c:catAx>
      <c:valAx>
        <c:axId val="323416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;[Red]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3418928"/>
        <c:crosses val="autoZero"/>
        <c:crossBetween val="midCat"/>
      </c:valAx>
      <c:serAx>
        <c:axId val="318594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341643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6350">
              <a:solidFill>
                <a:schemeClr val="accent1"/>
              </a:solidFill>
            </a:ln>
            <a:effectLst/>
          </c:spPr>
          <c:invertIfNegative val="0"/>
          <c:pictureOptions>
            <c:pictureFormat val="stackScale"/>
            <c:pictureStackUnit val="2000"/>
          </c:pictureOptions>
          <c:dLbls>
            <c:numFmt formatCode="#\ 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Firma A – USA'!$I$3:$L$3</c:f>
              <c:strCache>
                <c:ptCount val="4"/>
                <c:pt idx="0">
                  <c:v>VII-07</c:v>
                </c:pt>
                <c:pt idx="1">
                  <c:v>X-07</c:v>
                </c:pt>
                <c:pt idx="2">
                  <c:v>I-08</c:v>
                </c:pt>
                <c:pt idx="3">
                  <c:v>IV-08 *</c:v>
                </c:pt>
              </c:strCache>
            </c:strRef>
          </c:cat>
          <c:val>
            <c:numRef>
              <c:f>' Firma A – USA'!$I$4:$L$4</c:f>
              <c:numCache>
                <c:formatCode>#,##0</c:formatCode>
                <c:ptCount val="4"/>
                <c:pt idx="0">
                  <c:v>3659</c:v>
                </c:pt>
                <c:pt idx="1">
                  <c:v>9506</c:v>
                </c:pt>
                <c:pt idx="2">
                  <c:v>12055</c:v>
                </c:pt>
                <c:pt idx="3">
                  <c:v>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2-4C53-90A5-B94EB0E539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899168"/>
        <c:axId val="416912480"/>
      </c:barChart>
      <c:catAx>
        <c:axId val="4168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čtvrtletí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6912480"/>
        <c:crosses val="autoZero"/>
        <c:auto val="1"/>
        <c:lblAlgn val="ctr"/>
        <c:lblOffset val="100"/>
        <c:noMultiLvlLbl val="0"/>
      </c:catAx>
      <c:valAx>
        <c:axId val="416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168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142874</xdr:rowOff>
    </xdr:from>
    <xdr:to>
      <xdr:col>15</xdr:col>
      <xdr:colOff>381000</xdr:colOff>
      <xdr:row>35</xdr:row>
      <xdr:rowOff>152399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droj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2"/>
  <sheetViews>
    <sheetView workbookViewId="0">
      <selection activeCell="N4" sqref="N4"/>
    </sheetView>
  </sheetViews>
  <sheetFormatPr defaultColWidth="12.5703125" defaultRowHeight="15"/>
  <cols>
    <col min="1" max="1" width="7.140625" customWidth="1"/>
    <col min="2" max="2" width="15.5703125" customWidth="1"/>
    <col min="3" max="12" width="9.5703125" customWidth="1"/>
  </cols>
  <sheetData>
    <row r="1" spans="1:14" ht="37.5" customHeight="1" thickBot="1"/>
    <row r="2" spans="1:14" ht="37.5" customHeight="1" thickBot="1">
      <c r="B2" s="26"/>
      <c r="C2" s="89" t="s">
        <v>44</v>
      </c>
      <c r="D2" s="90"/>
      <c r="E2" s="90"/>
      <c r="F2" s="90"/>
      <c r="G2" s="90"/>
      <c r="H2" s="90"/>
      <c r="I2" s="90"/>
      <c r="J2" s="90"/>
      <c r="K2" s="90"/>
      <c r="L2" s="90"/>
      <c r="M2" s="91"/>
      <c r="N2" s="27"/>
    </row>
    <row r="3" spans="1:14" ht="46.5" customHeight="1" thickTop="1" thickBot="1">
      <c r="A3" s="1"/>
      <c r="B3" s="48" t="s">
        <v>41</v>
      </c>
      <c r="C3" s="28" t="s">
        <v>26</v>
      </c>
      <c r="D3" s="29" t="s">
        <v>27</v>
      </c>
      <c r="E3" s="29" t="s">
        <v>28</v>
      </c>
      <c r="F3" s="29" t="s">
        <v>29</v>
      </c>
      <c r="G3" s="29" t="s">
        <v>30</v>
      </c>
      <c r="H3" s="29" t="s">
        <v>31</v>
      </c>
      <c r="I3" s="29" t="s">
        <v>32</v>
      </c>
      <c r="J3" s="29" t="s">
        <v>33</v>
      </c>
      <c r="K3" s="29" t="s">
        <v>34</v>
      </c>
      <c r="L3" s="30" t="s">
        <v>38</v>
      </c>
      <c r="M3" s="13" t="s">
        <v>40</v>
      </c>
      <c r="N3" s="14" t="s">
        <v>36</v>
      </c>
    </row>
    <row r="4" spans="1:14" ht="15.75" thickTop="1">
      <c r="A4" s="1"/>
      <c r="B4" s="49" t="s">
        <v>0</v>
      </c>
      <c r="C4" s="31">
        <v>192687.5</v>
      </c>
      <c r="D4" s="32">
        <v>698825.91</v>
      </c>
      <c r="E4" s="32">
        <v>-2797.97</v>
      </c>
      <c r="F4" s="32">
        <v>698825.91</v>
      </c>
      <c r="G4" s="32">
        <v>8429490.9399999995</v>
      </c>
      <c r="H4" s="32">
        <v>1068032.1000000001</v>
      </c>
      <c r="I4" s="32">
        <v>10479365.359999999</v>
      </c>
      <c r="J4" s="32">
        <v>10537697.48</v>
      </c>
      <c r="K4" s="32">
        <v>10680532.1</v>
      </c>
      <c r="L4" s="33">
        <v>8399825.2799999993</v>
      </c>
      <c r="M4" s="34">
        <f>AVERAGE(C4:L4)</f>
        <v>5118248.4610000001</v>
      </c>
      <c r="N4" s="35">
        <f>SUM(C4:L4)</f>
        <v>51182484.609999999</v>
      </c>
    </row>
    <row r="5" spans="1:14">
      <c r="A5" s="1"/>
      <c r="B5" s="50" t="s">
        <v>1</v>
      </c>
      <c r="C5" s="36">
        <v>58332.12</v>
      </c>
      <c r="D5" s="37">
        <v>1071124.23</v>
      </c>
      <c r="E5" s="37">
        <v>84581.58</v>
      </c>
      <c r="F5" s="37">
        <v>1068032.1000000001</v>
      </c>
      <c r="G5" s="37">
        <v>9132699.75</v>
      </c>
      <c r="H5" s="37">
        <v>1848095.91</v>
      </c>
      <c r="I5" s="37">
        <v>916436.84</v>
      </c>
      <c r="J5" s="37">
        <v>927666</v>
      </c>
      <c r="K5" s="37">
        <v>1848095.91</v>
      </c>
      <c r="L5" s="38">
        <v>721645.31</v>
      </c>
      <c r="M5" s="34">
        <f t="shared" ref="M5:M29" si="0">AVERAGE(C5:L5)</f>
        <v>1767670.9750000001</v>
      </c>
      <c r="N5" s="35">
        <f t="shared" ref="N5:N29" si="1">SUM(C5:L5)</f>
        <v>17676709.75</v>
      </c>
    </row>
    <row r="6" spans="1:14" hidden="1">
      <c r="A6" s="1"/>
      <c r="B6" s="50" t="s">
        <v>2</v>
      </c>
      <c r="C6" s="36">
        <v>11229.16</v>
      </c>
      <c r="D6" s="37">
        <v>1149270</v>
      </c>
      <c r="E6" s="37">
        <v>732874.47</v>
      </c>
      <c r="F6" s="37">
        <v>1848095.91</v>
      </c>
      <c r="G6" s="37">
        <v>1894968.67</v>
      </c>
      <c r="H6" s="37">
        <v>2860445.03</v>
      </c>
      <c r="I6" s="37">
        <v>1476320.79</v>
      </c>
      <c r="J6" s="37">
        <v>1506320.53</v>
      </c>
      <c r="K6" s="37">
        <v>2860445.03</v>
      </c>
      <c r="L6" s="38">
        <v>1143323.6200000001</v>
      </c>
      <c r="M6" s="34">
        <f t="shared" si="0"/>
        <v>1548329.321</v>
      </c>
      <c r="N6" s="35">
        <f t="shared" si="1"/>
        <v>15483293.210000001</v>
      </c>
    </row>
    <row r="7" spans="1:14" hidden="1">
      <c r="A7" s="1"/>
      <c r="B7" s="50" t="s">
        <v>3</v>
      </c>
      <c r="C7" s="36">
        <v>29999.75</v>
      </c>
      <c r="D7" s="37">
        <v>1789320.81</v>
      </c>
      <c r="E7" s="37">
        <v>1173323.3600000001</v>
      </c>
      <c r="F7" s="37">
        <v>2860445.03</v>
      </c>
      <c r="G7" s="37">
        <v>2029281.31</v>
      </c>
      <c r="H7" s="37">
        <v>1182040.81</v>
      </c>
      <c r="I7" s="37">
        <v>1119020.02</v>
      </c>
      <c r="J7" s="37">
        <v>1151790.83</v>
      </c>
      <c r="K7" s="37">
        <v>1182040.81</v>
      </c>
      <c r="L7" s="38">
        <v>853186.88</v>
      </c>
      <c r="M7" s="34">
        <f t="shared" si="0"/>
        <v>1337044.9610000001</v>
      </c>
      <c r="N7" s="35">
        <f t="shared" si="1"/>
        <v>13370449.610000001</v>
      </c>
    </row>
    <row r="8" spans="1:14" hidden="1">
      <c r="A8" s="1"/>
      <c r="B8" s="50" t="s">
        <v>4</v>
      </c>
      <c r="C8" s="36">
        <v>32770.81</v>
      </c>
      <c r="D8" s="37">
        <v>32770.81</v>
      </c>
      <c r="E8" s="37">
        <v>885957.69</v>
      </c>
      <c r="F8" s="37">
        <v>1182040.81</v>
      </c>
      <c r="G8" s="37">
        <v>856162.33</v>
      </c>
      <c r="H8" s="37">
        <v>1795388.38</v>
      </c>
      <c r="I8" s="37">
        <v>-4900.7299999999996</v>
      </c>
      <c r="J8" s="37">
        <v>1166.8399999999999</v>
      </c>
      <c r="K8" s="37">
        <v>1795388.38</v>
      </c>
      <c r="L8" s="38">
        <v>-3092.13</v>
      </c>
      <c r="M8" s="34">
        <f t="shared" si="0"/>
        <v>657365.3189999999</v>
      </c>
      <c r="N8" s="35">
        <f t="shared" si="1"/>
        <v>6573653.1899999995</v>
      </c>
    </row>
    <row r="9" spans="1:14" hidden="1">
      <c r="A9" s="1"/>
      <c r="B9" s="50" t="s">
        <v>5</v>
      </c>
      <c r="C9" s="36">
        <v>6067.57</v>
      </c>
      <c r="D9" s="37">
        <v>6067.57</v>
      </c>
      <c r="E9" s="37">
        <v>2975.45</v>
      </c>
      <c r="F9" s="37">
        <v>1795388.38</v>
      </c>
      <c r="G9" s="37">
        <v>741571.61</v>
      </c>
      <c r="H9" s="37">
        <v>45837.84</v>
      </c>
      <c r="I9" s="37">
        <v>942972.68</v>
      </c>
      <c r="J9" s="37">
        <v>988810.51</v>
      </c>
      <c r="K9" s="37">
        <v>45837.84</v>
      </c>
      <c r="L9" s="38">
        <v>698825.91</v>
      </c>
      <c r="M9" s="34">
        <f t="shared" si="0"/>
        <v>527435.53600000008</v>
      </c>
      <c r="N9" s="35">
        <f t="shared" si="1"/>
        <v>5274355.3600000003</v>
      </c>
    </row>
    <row r="10" spans="1:14" hidden="1">
      <c r="A10" s="1"/>
      <c r="B10" s="50" t="s">
        <v>6</v>
      </c>
      <c r="C10" s="36">
        <v>45837.84</v>
      </c>
      <c r="D10" s="37">
        <v>45837.84</v>
      </c>
      <c r="E10" s="37">
        <v>744663.74</v>
      </c>
      <c r="F10" s="37">
        <v>4583557.84</v>
      </c>
      <c r="G10" s="37">
        <v>1855658.4</v>
      </c>
      <c r="H10" s="37">
        <v>85708.28</v>
      </c>
      <c r="I10" s="37">
        <v>1464144.77</v>
      </c>
      <c r="J10" s="37">
        <v>1549853.04</v>
      </c>
      <c r="K10" s="37">
        <v>85708.28</v>
      </c>
      <c r="L10" s="38">
        <v>1071124.23</v>
      </c>
      <c r="M10" s="34">
        <f t="shared" si="0"/>
        <v>1153209.426</v>
      </c>
      <c r="N10" s="35">
        <f t="shared" si="1"/>
        <v>11532094.26</v>
      </c>
    </row>
    <row r="11" spans="1:14">
      <c r="A11" s="1"/>
      <c r="B11" s="50" t="s">
        <v>7</v>
      </c>
      <c r="C11" s="36">
        <v>85708.28</v>
      </c>
      <c r="D11" s="37">
        <v>85708.28</v>
      </c>
      <c r="E11" s="37">
        <v>1901496.23</v>
      </c>
      <c r="F11" s="37">
        <v>131546.10999999999</v>
      </c>
      <c r="G11" s="37">
        <v>2929758.06</v>
      </c>
      <c r="H11" s="37">
        <v>1881096.65</v>
      </c>
      <c r="I11" s="37">
        <v>440916.35</v>
      </c>
      <c r="J11" s="37">
        <v>9173738.8000000007</v>
      </c>
      <c r="K11" s="37">
        <v>2725481.73</v>
      </c>
      <c r="L11" s="38">
        <v>5720890.0599999996</v>
      </c>
      <c r="M11" s="34">
        <f t="shared" si="0"/>
        <v>2507634.0549999997</v>
      </c>
      <c r="N11" s="35">
        <f t="shared" si="1"/>
        <v>25076340.549999997</v>
      </c>
    </row>
    <row r="12" spans="1:14" hidden="1">
      <c r="A12" s="1"/>
      <c r="B12" s="50" t="s">
        <v>8</v>
      </c>
      <c r="C12" s="36">
        <v>108854.09</v>
      </c>
      <c r="D12" s="37">
        <v>108854.09</v>
      </c>
      <c r="E12" s="37">
        <v>1156832.5</v>
      </c>
      <c r="F12" s="37">
        <v>85708.28</v>
      </c>
      <c r="G12" s="37">
        <v>1074099.67</v>
      </c>
      <c r="H12" s="37">
        <v>1795388.38</v>
      </c>
      <c r="I12" s="37">
        <v>657662.06999999995</v>
      </c>
      <c r="J12" s="37">
        <v>1702473.45</v>
      </c>
      <c r="K12" s="37">
        <v>2037748.52</v>
      </c>
      <c r="L12" s="38">
        <v>2364081.62</v>
      </c>
      <c r="M12" s="34">
        <f t="shared" si="0"/>
        <v>1109170.2670000002</v>
      </c>
      <c r="N12" s="35">
        <f t="shared" si="1"/>
        <v>11091702.670000002</v>
      </c>
    </row>
    <row r="13" spans="1:14">
      <c r="A13" s="1"/>
      <c r="B13" s="50" t="s">
        <v>9</v>
      </c>
      <c r="C13" s="36">
        <v>195998.63</v>
      </c>
      <c r="D13" s="37">
        <v>195540.3</v>
      </c>
      <c r="E13" s="37">
        <v>1786228.69</v>
      </c>
      <c r="F13" s="37">
        <v>2624498.02</v>
      </c>
      <c r="G13" s="37">
        <v>1899585.49</v>
      </c>
      <c r="H13" s="37">
        <v>2136064.19</v>
      </c>
      <c r="I13" s="37">
        <v>16799650.559999999</v>
      </c>
      <c r="J13" s="37">
        <v>1141515.02</v>
      </c>
      <c r="K13" s="37">
        <v>4142.29</v>
      </c>
      <c r="L13" s="38">
        <v>3590776.76</v>
      </c>
      <c r="M13" s="34">
        <f t="shared" si="0"/>
        <v>3037399.9949999996</v>
      </c>
      <c r="N13" s="35">
        <f t="shared" si="1"/>
        <v>30373999.949999996</v>
      </c>
    </row>
    <row r="14" spans="1:14" hidden="1">
      <c r="A14" s="1"/>
      <c r="B14" s="50" t="s">
        <v>10</v>
      </c>
      <c r="C14" s="36">
        <v>207954.01</v>
      </c>
      <c r="D14" s="37">
        <v>2080227.58</v>
      </c>
      <c r="E14" s="37">
        <v>698825.91</v>
      </c>
      <c r="F14" s="37">
        <v>166125.06</v>
      </c>
      <c r="G14" s="37">
        <v>1660540.47</v>
      </c>
      <c r="H14" s="37">
        <v>3696191.81</v>
      </c>
      <c r="I14" s="37">
        <v>1443290.62</v>
      </c>
      <c r="J14" s="37">
        <v>1097333.6599999999</v>
      </c>
      <c r="K14" s="37">
        <v>3813014.33</v>
      </c>
      <c r="L14" s="38">
        <v>2171215.75</v>
      </c>
      <c r="M14" s="34">
        <f t="shared" si="0"/>
        <v>1703471.9200000004</v>
      </c>
      <c r="N14" s="35">
        <f t="shared" si="1"/>
        <v>17034719.200000003</v>
      </c>
    </row>
    <row r="15" spans="1:14">
      <c r="A15" s="1"/>
      <c r="B15" s="50" t="s">
        <v>11</v>
      </c>
      <c r="C15" s="36">
        <v>194791.53</v>
      </c>
      <c r="D15" s="37">
        <v>253123.65</v>
      </c>
      <c r="E15" s="37">
        <v>1071124.23</v>
      </c>
      <c r="F15" s="37">
        <v>8732822.4499999993</v>
      </c>
      <c r="G15" s="37">
        <v>2679643.89</v>
      </c>
      <c r="H15" s="37">
        <v>5720890.0599999996</v>
      </c>
      <c r="I15" s="37">
        <v>2286647.23</v>
      </c>
      <c r="J15" s="37">
        <v>389928.43</v>
      </c>
      <c r="K15" s="37">
        <v>2901477.06</v>
      </c>
      <c r="L15" s="38">
        <v>366208.07</v>
      </c>
      <c r="M15" s="34">
        <f t="shared" si="0"/>
        <v>2459665.6599999997</v>
      </c>
      <c r="N15" s="35">
        <f t="shared" si="1"/>
        <v>24596656.599999998</v>
      </c>
    </row>
    <row r="16" spans="1:14" hidden="1">
      <c r="A16" s="1"/>
      <c r="B16" s="50" t="s">
        <v>12</v>
      </c>
      <c r="C16" s="36">
        <v>332997.17</v>
      </c>
      <c r="D16" s="37">
        <v>344226.33</v>
      </c>
      <c r="E16" s="37">
        <v>1149270</v>
      </c>
      <c r="F16" s="37">
        <v>987478.45</v>
      </c>
      <c r="G16" s="37">
        <v>2037748.52</v>
      </c>
      <c r="H16" s="37">
        <v>2364081.62</v>
      </c>
      <c r="I16" s="37">
        <v>1706373.76</v>
      </c>
      <c r="J16" s="37">
        <v>1139742.25</v>
      </c>
      <c r="K16" s="37">
        <v>773913.52</v>
      </c>
      <c r="L16" s="38">
        <v>1074568.78</v>
      </c>
      <c r="M16" s="34">
        <f t="shared" si="0"/>
        <v>1191040.04</v>
      </c>
      <c r="N16" s="35">
        <f t="shared" si="1"/>
        <v>11910400.4</v>
      </c>
    </row>
    <row r="17" spans="1:14" hidden="1">
      <c r="A17" s="1"/>
      <c r="B17" s="50" t="s">
        <v>13</v>
      </c>
      <c r="C17" s="36">
        <v>265833.14</v>
      </c>
      <c r="D17" s="37">
        <v>295832.89</v>
      </c>
      <c r="E17" s="37">
        <v>1789320.81</v>
      </c>
      <c r="F17" s="37">
        <v>1141515.02</v>
      </c>
      <c r="G17" s="37">
        <v>4142.29</v>
      </c>
      <c r="H17" s="37">
        <v>3590776.76</v>
      </c>
      <c r="I17" s="37">
        <v>-6184.26</v>
      </c>
      <c r="J17" s="37">
        <v>1786119.22</v>
      </c>
      <c r="K17" s="37">
        <v>980828.14</v>
      </c>
      <c r="L17" s="38">
        <v>2121491.54</v>
      </c>
      <c r="M17" s="34">
        <f t="shared" si="0"/>
        <v>1196967.5550000002</v>
      </c>
      <c r="N17" s="35">
        <f t="shared" si="1"/>
        <v>11969675.550000001</v>
      </c>
    </row>
    <row r="18" spans="1:14" hidden="1">
      <c r="A18" s="1"/>
      <c r="B18" s="50" t="s">
        <v>14</v>
      </c>
      <c r="C18" s="36">
        <v>-1808.61</v>
      </c>
      <c r="D18" s="37">
        <v>30962.21</v>
      </c>
      <c r="E18" s="37">
        <v>32770.81</v>
      </c>
      <c r="F18" s="37">
        <v>1097333.6599999999</v>
      </c>
      <c r="G18" s="37">
        <v>1733474.25</v>
      </c>
      <c r="H18" s="37">
        <v>91675.67</v>
      </c>
      <c r="I18" s="37">
        <v>1397651.81</v>
      </c>
      <c r="J18" s="37">
        <v>842949.94</v>
      </c>
      <c r="K18" s="37">
        <v>742855.14</v>
      </c>
      <c r="L18" s="38">
        <v>1069315.6200000001</v>
      </c>
      <c r="M18" s="34">
        <f t="shared" si="0"/>
        <v>703718.05</v>
      </c>
      <c r="N18" s="35">
        <f t="shared" si="1"/>
        <v>7037180.5</v>
      </c>
    </row>
    <row r="19" spans="1:14">
      <c r="A19" s="1"/>
      <c r="B19" s="50" t="s">
        <v>15</v>
      </c>
      <c r="C19" s="36">
        <v>244146.78</v>
      </c>
      <c r="D19" s="37">
        <v>250214.34</v>
      </c>
      <c r="E19" s="37">
        <v>6067.57</v>
      </c>
      <c r="F19" s="37">
        <v>389928.43</v>
      </c>
      <c r="G19" s="37">
        <v>2706685.54</v>
      </c>
      <c r="H19" s="37">
        <v>171416.55</v>
      </c>
      <c r="I19" s="37">
        <v>2114269.48</v>
      </c>
      <c r="J19" s="37">
        <v>9831525.6600000001</v>
      </c>
      <c r="K19" s="37">
        <v>1372312.8</v>
      </c>
      <c r="L19" s="38">
        <v>329855.05</v>
      </c>
      <c r="M19" s="34">
        <f t="shared" si="0"/>
        <v>1741642.22</v>
      </c>
      <c r="N19" s="35">
        <f t="shared" si="1"/>
        <v>17416422.199999999</v>
      </c>
    </row>
    <row r="20" spans="1:14">
      <c r="A20" s="1"/>
      <c r="B20" s="50" t="s">
        <v>16</v>
      </c>
      <c r="C20" s="36">
        <v>393020.55</v>
      </c>
      <c r="D20" s="37">
        <v>438858.39</v>
      </c>
      <c r="E20" s="37">
        <v>45837.84</v>
      </c>
      <c r="F20" s="37">
        <v>1139742.25</v>
      </c>
      <c r="G20" s="37">
        <v>440916.35</v>
      </c>
      <c r="H20" s="37">
        <v>741571.61</v>
      </c>
      <c r="I20" s="37">
        <v>8458157.4000000004</v>
      </c>
      <c r="J20" s="37">
        <v>1068032.1000000001</v>
      </c>
      <c r="K20" s="37">
        <v>8792845.8300000001</v>
      </c>
      <c r="L20" s="38">
        <v>393020.55</v>
      </c>
      <c r="M20" s="34">
        <f t="shared" si="0"/>
        <v>2191200.287</v>
      </c>
      <c r="N20" s="35">
        <f t="shared" si="1"/>
        <v>21912002.870000001</v>
      </c>
    </row>
    <row r="21" spans="1:14" hidden="1">
      <c r="A21" s="1"/>
      <c r="B21" s="50" t="s">
        <v>17</v>
      </c>
      <c r="C21" s="36">
        <v>440916.35</v>
      </c>
      <c r="D21" s="37">
        <v>526624.62</v>
      </c>
      <c r="E21" s="37">
        <v>85708.28</v>
      </c>
      <c r="F21" s="37">
        <v>1786119.22</v>
      </c>
      <c r="G21" s="37">
        <v>714995</v>
      </c>
      <c r="H21" s="37">
        <v>1855658.4</v>
      </c>
      <c r="I21" s="37">
        <v>732874.47</v>
      </c>
      <c r="J21" s="37">
        <v>1848095.91</v>
      </c>
      <c r="K21" s="37">
        <v>1162561.6599999999</v>
      </c>
      <c r="L21" s="38">
        <v>440916.35</v>
      </c>
      <c r="M21" s="34">
        <f t="shared" si="0"/>
        <v>959447.02599999984</v>
      </c>
      <c r="N21" s="35">
        <f t="shared" si="1"/>
        <v>9594470.2599999979</v>
      </c>
    </row>
    <row r="22" spans="1:14">
      <c r="A22" s="1"/>
      <c r="B22" s="50" t="s">
        <v>18</v>
      </c>
      <c r="C22" s="36">
        <v>714995</v>
      </c>
      <c r="D22" s="37">
        <v>687016.03</v>
      </c>
      <c r="E22" s="37">
        <v>698825.91</v>
      </c>
      <c r="F22" s="37">
        <v>8429490.9399999995</v>
      </c>
      <c r="G22" s="37">
        <v>744663.74</v>
      </c>
      <c r="H22" s="37">
        <v>1071124.23</v>
      </c>
      <c r="I22" s="37">
        <v>1173323.3600000001</v>
      </c>
      <c r="J22" s="37">
        <v>5720890.0599999996</v>
      </c>
      <c r="K22" s="37">
        <v>1858318.61</v>
      </c>
      <c r="L22" s="38">
        <v>714995</v>
      </c>
      <c r="M22" s="34">
        <f t="shared" si="0"/>
        <v>2181364.2879999997</v>
      </c>
      <c r="N22" s="35">
        <f t="shared" si="1"/>
        <v>21813642.879999999</v>
      </c>
    </row>
    <row r="23" spans="1:14">
      <c r="A23" s="1"/>
      <c r="B23" s="50" t="s">
        <v>19</v>
      </c>
      <c r="C23" s="36">
        <v>544957.93999999994</v>
      </c>
      <c r="D23" s="37">
        <v>8458157.4000000004</v>
      </c>
      <c r="E23" s="37">
        <v>1068032.1000000001</v>
      </c>
      <c r="F23" s="37">
        <v>912699.75</v>
      </c>
      <c r="G23" s="37">
        <v>1156832.5</v>
      </c>
      <c r="H23" s="37">
        <v>85708.28</v>
      </c>
      <c r="I23" s="37">
        <v>885957.69</v>
      </c>
      <c r="J23" s="37">
        <v>2364081.62</v>
      </c>
      <c r="K23" s="37">
        <v>853186.88</v>
      </c>
      <c r="L23" s="38">
        <v>1071124.23</v>
      </c>
      <c r="M23" s="34">
        <f t="shared" si="0"/>
        <v>1740073.8389999997</v>
      </c>
      <c r="N23" s="35">
        <f t="shared" si="1"/>
        <v>17400738.389999997</v>
      </c>
    </row>
    <row r="24" spans="1:14">
      <c r="A24" s="1"/>
      <c r="B24" s="50" t="s">
        <v>20</v>
      </c>
      <c r="C24" s="36">
        <v>-2866.47</v>
      </c>
      <c r="D24" s="37">
        <v>732874.47</v>
      </c>
      <c r="E24" s="37">
        <v>1848095.91</v>
      </c>
      <c r="F24" s="37">
        <v>1866989.71</v>
      </c>
      <c r="G24" s="37">
        <v>698825.91</v>
      </c>
      <c r="H24" s="37">
        <v>8429490.9399999995</v>
      </c>
      <c r="I24" s="37">
        <v>294725.45</v>
      </c>
      <c r="J24" s="37">
        <v>3590776.76</v>
      </c>
      <c r="K24" s="37">
        <v>8729730.3300000001</v>
      </c>
      <c r="L24" s="38">
        <v>85708.28</v>
      </c>
      <c r="M24" s="34">
        <f t="shared" si="0"/>
        <v>2627435.1289999997</v>
      </c>
      <c r="N24" s="35">
        <f t="shared" si="1"/>
        <v>26274351.289999999</v>
      </c>
    </row>
    <row r="25" spans="1:14">
      <c r="A25" s="1"/>
      <c r="B25" s="50" t="s">
        <v>21</v>
      </c>
      <c r="C25" s="36">
        <v>83998.26</v>
      </c>
      <c r="D25" s="37">
        <v>1173323.3600000001</v>
      </c>
      <c r="E25" s="37">
        <v>2860445.03</v>
      </c>
      <c r="F25" s="37">
        <v>10487438.710000001</v>
      </c>
      <c r="G25" s="37">
        <v>1068032.1000000001</v>
      </c>
      <c r="H25" s="37">
        <v>9132699.75</v>
      </c>
      <c r="I25" s="37">
        <v>1139742.25</v>
      </c>
      <c r="J25" s="37">
        <v>440916.35</v>
      </c>
      <c r="K25" s="37">
        <v>1686304.36</v>
      </c>
      <c r="L25" s="38">
        <v>2037748.52</v>
      </c>
      <c r="M25" s="34">
        <f t="shared" si="0"/>
        <v>3011064.8689999999</v>
      </c>
      <c r="N25" s="35">
        <f t="shared" si="1"/>
        <v>30110648.690000001</v>
      </c>
    </row>
    <row r="26" spans="1:14">
      <c r="A26" s="1"/>
      <c r="B26" s="50" t="s">
        <v>22</v>
      </c>
      <c r="C26" s="36">
        <v>721645.31</v>
      </c>
      <c r="D26" s="37">
        <v>885957.69</v>
      </c>
      <c r="E26" s="37">
        <v>1182040.81</v>
      </c>
      <c r="F26" s="37">
        <v>1589036.79</v>
      </c>
      <c r="G26" s="37">
        <v>1848095.91</v>
      </c>
      <c r="H26" s="37">
        <v>1894968.67</v>
      </c>
      <c r="I26" s="37">
        <v>1786119.22</v>
      </c>
      <c r="J26" s="37">
        <v>714995</v>
      </c>
      <c r="K26" s="37">
        <v>2212639.2400000002</v>
      </c>
      <c r="L26" s="38">
        <v>415542.29</v>
      </c>
      <c r="M26" s="34">
        <f t="shared" si="0"/>
        <v>1325104.0929999999</v>
      </c>
      <c r="N26" s="35">
        <f t="shared" si="1"/>
        <v>13251040.93</v>
      </c>
    </row>
    <row r="27" spans="1:14" hidden="1">
      <c r="A27" s="1"/>
      <c r="B27" s="50" t="s">
        <v>23</v>
      </c>
      <c r="C27" s="36">
        <v>114332.37</v>
      </c>
      <c r="D27" s="37">
        <v>2975.45</v>
      </c>
      <c r="E27" s="37">
        <v>1795388.38</v>
      </c>
      <c r="F27" s="37">
        <v>1914894.97</v>
      </c>
      <c r="G27" s="37">
        <v>2860445.03</v>
      </c>
      <c r="H27" s="37">
        <v>2029281.31</v>
      </c>
      <c r="I27" s="37">
        <v>842949.94</v>
      </c>
      <c r="J27" s="37">
        <v>744663.74</v>
      </c>
      <c r="K27" s="37">
        <v>1097333.6599999999</v>
      </c>
      <c r="L27" s="38">
        <v>1733474.25</v>
      </c>
      <c r="M27" s="34">
        <f t="shared" si="0"/>
        <v>1313573.9099999999</v>
      </c>
      <c r="N27" s="35">
        <f t="shared" si="1"/>
        <v>13135739.1</v>
      </c>
    </row>
    <row r="28" spans="1:14">
      <c r="A28" s="1"/>
      <c r="B28" s="50" t="s">
        <v>24</v>
      </c>
      <c r="C28" s="36">
        <v>853186.88</v>
      </c>
      <c r="D28" s="37">
        <v>744663.74</v>
      </c>
      <c r="E28" s="37">
        <v>45837.84</v>
      </c>
      <c r="F28" s="37">
        <v>2741616.09</v>
      </c>
      <c r="G28" s="37">
        <v>1182040.81</v>
      </c>
      <c r="H28" s="37">
        <v>856162.33</v>
      </c>
      <c r="I28" s="37">
        <v>9132699.75</v>
      </c>
      <c r="J28" s="37">
        <v>1156832.5</v>
      </c>
      <c r="K28" s="37">
        <v>389928.43</v>
      </c>
      <c r="L28" s="38">
        <v>2706685.54</v>
      </c>
      <c r="M28" s="34">
        <f t="shared" si="0"/>
        <v>1980965.3910000001</v>
      </c>
      <c r="N28" s="35">
        <f>SUM(C28:L28)</f>
        <v>19809653.91</v>
      </c>
    </row>
    <row r="29" spans="1:14" ht="15.75" hidden="1" thickBot="1">
      <c r="A29" s="1"/>
      <c r="B29" s="50" t="s">
        <v>25</v>
      </c>
      <c r="C29" s="36">
        <v>45837.84</v>
      </c>
      <c r="D29" s="37">
        <v>1795388.38</v>
      </c>
      <c r="E29" s="37">
        <v>732874.47</v>
      </c>
      <c r="F29" s="37">
        <v>865290.94</v>
      </c>
      <c r="G29" s="37">
        <v>1899585.49</v>
      </c>
      <c r="H29" s="37">
        <v>698825.91</v>
      </c>
      <c r="I29" s="37">
        <v>1182040.81</v>
      </c>
      <c r="J29" s="37">
        <v>742855.14</v>
      </c>
      <c r="K29" s="37">
        <v>440916.35</v>
      </c>
      <c r="L29" s="38">
        <v>85708.28</v>
      </c>
      <c r="M29" s="39">
        <f t="shared" si="0"/>
        <v>848932.36099999992</v>
      </c>
      <c r="N29" s="40">
        <f t="shared" si="1"/>
        <v>8489323.6099999994</v>
      </c>
    </row>
    <row r="30" spans="1:14" ht="30">
      <c r="A30" s="1"/>
      <c r="B30" s="4" t="s">
        <v>35</v>
      </c>
      <c r="C30" s="41">
        <f>AVERAGE(C4:C29)</f>
        <v>227747.06923076918</v>
      </c>
      <c r="D30" s="42">
        <f t="shared" ref="D30:L30" si="2">AVERAGE(D4:D29)</f>
        <v>918605.6296153845</v>
      </c>
      <c r="E30" s="42">
        <f t="shared" si="2"/>
        <v>906792.37076923065</v>
      </c>
      <c r="F30" s="42">
        <f t="shared" si="2"/>
        <v>2351025.4165384616</v>
      </c>
      <c r="G30" s="42">
        <f t="shared" si="2"/>
        <v>2087690.1549999998</v>
      </c>
      <c r="H30" s="42">
        <f t="shared" si="2"/>
        <v>2197254.6719230767</v>
      </c>
      <c r="I30" s="42">
        <f t="shared" si="2"/>
        <v>2648547.218846153</v>
      </c>
      <c r="J30" s="42">
        <f t="shared" si="2"/>
        <v>2390798.8784615383</v>
      </c>
      <c r="K30" s="42">
        <f t="shared" si="2"/>
        <v>2348984.124230769</v>
      </c>
      <c r="L30" s="43">
        <f t="shared" si="2"/>
        <v>1591467.9092307696</v>
      </c>
      <c r="M30" s="44"/>
      <c r="N30" s="26"/>
    </row>
    <row r="31" spans="1:14" ht="22.5" customHeight="1" thickBot="1">
      <c r="B31" s="17" t="s">
        <v>37</v>
      </c>
      <c r="C31" s="45">
        <f>SUM(C4:C29)*0.1</f>
        <v>592142.37999999989</v>
      </c>
      <c r="D31" s="46">
        <f t="shared" ref="D31:K31" si="3">SUM(D4:D29)*0.1</f>
        <v>2388374.6369999996</v>
      </c>
      <c r="E31" s="46">
        <f t="shared" si="3"/>
        <v>2357660.1639999999</v>
      </c>
      <c r="F31" s="46">
        <f t="shared" si="3"/>
        <v>6112666.0830000006</v>
      </c>
      <c r="G31" s="46">
        <f t="shared" si="3"/>
        <v>5427994.4029999999</v>
      </c>
      <c r="H31" s="46">
        <f t="shared" si="3"/>
        <v>5712862.1469999999</v>
      </c>
      <c r="I31" s="46">
        <f t="shared" si="3"/>
        <v>6886222.7689999985</v>
      </c>
      <c r="J31" s="46">
        <f t="shared" si="3"/>
        <v>6216077.0839999998</v>
      </c>
      <c r="K31" s="46">
        <f t="shared" si="3"/>
        <v>6107358.7229999993</v>
      </c>
      <c r="L31" s="47">
        <f>SUM(L4:L29)*0.1</f>
        <v>4137816.5640000012</v>
      </c>
      <c r="M31" s="44"/>
      <c r="N31" s="27"/>
    </row>
    <row r="32" spans="1:14" ht="15.75" thickTop="1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t="s">
        <v>39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">
    <mergeCell ref="C2:M2"/>
  </mergeCells>
  <conditionalFormatting sqref="C4:L29">
    <cfRule type="cellIs" dxfId="0" priority="1" operator="greaterThan">
      <formula>C$31</formula>
    </cfRule>
  </conditionalFormatting>
  <pageMargins left="0.7" right="0.7" top="0.78740157499999996" bottom="0.78740157499999996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6"/>
  <sheetViews>
    <sheetView showGridLines="0" workbookViewId="0">
      <selection activeCell="B3" sqref="B3:L25"/>
    </sheetView>
  </sheetViews>
  <sheetFormatPr defaultColWidth="16.42578125" defaultRowHeight="15"/>
  <cols>
    <col min="1" max="1" width="7.140625" customWidth="1"/>
    <col min="2" max="2" width="12.85546875" customWidth="1"/>
    <col min="3" max="12" width="10.7109375" customWidth="1"/>
    <col min="13" max="13" width="16.42578125" customWidth="1"/>
  </cols>
  <sheetData>
    <row r="1" spans="2:14" ht="37.5" customHeight="1" thickBot="1">
      <c r="M1" s="10"/>
    </row>
    <row r="2" spans="2:14" ht="19.5" thickBot="1">
      <c r="B2" s="1"/>
      <c r="C2" s="92" t="str">
        <f>Vhodné_Jméno!C2</f>
        <v>Pohledávky za jednotlivé čtvrtletí (v tis. €)</v>
      </c>
      <c r="D2" s="93">
        <f>Vhodné_Jméno!D2</f>
        <v>0</v>
      </c>
      <c r="E2" s="93">
        <f>Vhodné_Jméno!E2</f>
        <v>0</v>
      </c>
      <c r="F2" s="93">
        <f>Vhodné_Jméno!F2</f>
        <v>0</v>
      </c>
      <c r="G2" s="93">
        <f>Vhodné_Jméno!G2</f>
        <v>0</v>
      </c>
      <c r="H2" s="93">
        <f>Vhodné_Jméno!H2</f>
        <v>0</v>
      </c>
      <c r="I2" s="93">
        <f>Vhodné_Jméno!I2</f>
        <v>0</v>
      </c>
      <c r="J2" s="93">
        <f>Vhodné_Jméno!J2</f>
        <v>0</v>
      </c>
      <c r="K2" s="93">
        <f>Vhodné_Jméno!K2</f>
        <v>0</v>
      </c>
      <c r="L2" s="93">
        <f>Vhodné_Jméno!L2</f>
        <v>0</v>
      </c>
      <c r="M2" s="94">
        <f>Vhodné_Jméno!M2</f>
        <v>0</v>
      </c>
      <c r="N2">
        <f>Vhodné_Jméno!N2</f>
        <v>0</v>
      </c>
    </row>
    <row r="3" spans="2:14" ht="49.5" thickTop="1" thickBot="1">
      <c r="B3" s="5"/>
      <c r="C3" s="21" t="str">
        <f>Vhodné_Jméno!C3</f>
        <v>I-06</v>
      </c>
      <c r="D3" s="22" t="str">
        <f>Vhodné_Jméno!D3</f>
        <v>IV-06</v>
      </c>
      <c r="E3" s="22" t="str">
        <f>Vhodné_Jméno!E3</f>
        <v>VII-06</v>
      </c>
      <c r="F3" s="22" t="str">
        <f>Vhodné_Jméno!F3</f>
        <v>X-06</v>
      </c>
      <c r="G3" s="22" t="str">
        <f>Vhodné_Jméno!G3</f>
        <v>I-07</v>
      </c>
      <c r="H3" s="22" t="str">
        <f>Vhodné_Jméno!H3</f>
        <v>IV-07</v>
      </c>
      <c r="I3" s="22" t="str">
        <f>Vhodné_Jméno!I3</f>
        <v>VII-07</v>
      </c>
      <c r="J3" s="22" t="str">
        <f>Vhodné_Jméno!J3</f>
        <v>X-07</v>
      </c>
      <c r="K3" s="22" t="str">
        <f>Vhodné_Jméno!K3</f>
        <v>I-08</v>
      </c>
      <c r="L3" s="23" t="str">
        <f>Vhodné_Jméno!L3</f>
        <v>IV-08 *</v>
      </c>
      <c r="M3" s="14" t="str">
        <f>Vhodné_Jméno!N3</f>
        <v>celkem</v>
      </c>
    </row>
    <row r="4" spans="2:14" ht="15.75" thickTop="1">
      <c r="B4" s="2" t="str">
        <f>Vhodné_Jméno!B4</f>
        <v>Firma A</v>
      </c>
      <c r="C4" s="7">
        <f>Vhodné_Jméno!C4</f>
        <v>192687.5</v>
      </c>
      <c r="D4" s="6">
        <f>Vhodné_Jméno!D4</f>
        <v>698825.91</v>
      </c>
      <c r="E4" s="6">
        <f>Vhodné_Jméno!E4</f>
        <v>-2797.97</v>
      </c>
      <c r="F4" s="6">
        <f>Vhodné_Jméno!F4</f>
        <v>698825.91</v>
      </c>
      <c r="G4" s="6">
        <f>Vhodné_Jméno!G4</f>
        <v>8429490.9399999995</v>
      </c>
      <c r="H4" s="6">
        <f>Vhodné_Jméno!H4</f>
        <v>1068032.1000000001</v>
      </c>
      <c r="I4" s="6">
        <f>Vhodné_Jméno!I4</f>
        <v>10479365.359999999</v>
      </c>
      <c r="J4" s="6">
        <f>Vhodné_Jméno!J4</f>
        <v>10537697.48</v>
      </c>
      <c r="K4" s="6">
        <f>Vhodné_Jméno!K4</f>
        <v>10680532.1</v>
      </c>
      <c r="L4" s="11">
        <f>Vhodné_Jméno!L4</f>
        <v>8399825.2799999993</v>
      </c>
      <c r="M4" s="25">
        <f>Vhodné_Jméno!N4</f>
        <v>51182484.609999999</v>
      </c>
    </row>
    <row r="5" spans="2:14" hidden="1">
      <c r="B5" s="3" t="str">
        <f>Vhodné_Jméno!B5</f>
        <v>Firma B</v>
      </c>
      <c r="C5" s="8">
        <f>Vhodné_Jméno!C5</f>
        <v>58332.12</v>
      </c>
      <c r="D5" s="9">
        <f>Vhodné_Jméno!D5</f>
        <v>1071124.23</v>
      </c>
      <c r="E5" s="9">
        <f>Vhodné_Jméno!E5</f>
        <v>84581.58</v>
      </c>
      <c r="F5" s="9">
        <f>Vhodné_Jméno!F5</f>
        <v>1068032.1000000001</v>
      </c>
      <c r="G5" s="9">
        <f>Vhodné_Jméno!G5</f>
        <v>9132699.75</v>
      </c>
      <c r="H5" s="9">
        <f>Vhodné_Jméno!H5</f>
        <v>1848095.91</v>
      </c>
      <c r="I5" s="9">
        <f>Vhodné_Jméno!I5</f>
        <v>916436.84</v>
      </c>
      <c r="J5" s="9">
        <f>Vhodné_Jméno!J5</f>
        <v>927666</v>
      </c>
      <c r="K5" s="9">
        <f>Vhodné_Jméno!K5</f>
        <v>1848095.91</v>
      </c>
      <c r="L5" s="12">
        <f>Vhodné_Jméno!L5</f>
        <v>721645.31</v>
      </c>
      <c r="M5" s="25">
        <f>Vhodné_Jméno!N5</f>
        <v>17676709.75</v>
      </c>
    </row>
    <row r="6" spans="2:14" hidden="1">
      <c r="B6" s="3" t="str">
        <f>Vhodné_Jméno!B6</f>
        <v>Firma C</v>
      </c>
      <c r="C6" s="8">
        <f>Vhodné_Jméno!C6</f>
        <v>11229.16</v>
      </c>
      <c r="D6" s="9">
        <f>Vhodné_Jméno!D6</f>
        <v>1149270</v>
      </c>
      <c r="E6" s="9">
        <f>Vhodné_Jméno!E6</f>
        <v>732874.47</v>
      </c>
      <c r="F6" s="9">
        <f>Vhodné_Jméno!F6</f>
        <v>1848095.91</v>
      </c>
      <c r="G6" s="9">
        <f>Vhodné_Jméno!G6</f>
        <v>1894968.67</v>
      </c>
      <c r="H6" s="9">
        <f>Vhodné_Jméno!H6</f>
        <v>2860445.03</v>
      </c>
      <c r="I6" s="9">
        <f>Vhodné_Jméno!I6</f>
        <v>1476320.79</v>
      </c>
      <c r="J6" s="9">
        <f>Vhodné_Jméno!J6</f>
        <v>1506320.53</v>
      </c>
      <c r="K6" s="9">
        <f>Vhodné_Jméno!K6</f>
        <v>2860445.03</v>
      </c>
      <c r="L6" s="12">
        <f>Vhodné_Jméno!L6</f>
        <v>1143323.6200000001</v>
      </c>
      <c r="M6" s="25">
        <f>Vhodné_Jméno!N6</f>
        <v>15483293.210000001</v>
      </c>
    </row>
    <row r="7" spans="2:14" hidden="1">
      <c r="B7" s="3" t="str">
        <f>Vhodné_Jméno!B7</f>
        <v>Firma D</v>
      </c>
      <c r="C7" s="8">
        <f>Vhodné_Jméno!C7</f>
        <v>29999.75</v>
      </c>
      <c r="D7" s="9">
        <f>Vhodné_Jméno!D7</f>
        <v>1789320.81</v>
      </c>
      <c r="E7" s="9">
        <f>Vhodné_Jméno!E7</f>
        <v>1173323.3600000001</v>
      </c>
      <c r="F7" s="9">
        <f>Vhodné_Jméno!F7</f>
        <v>2860445.03</v>
      </c>
      <c r="G7" s="9">
        <f>Vhodné_Jméno!G7</f>
        <v>2029281.31</v>
      </c>
      <c r="H7" s="9">
        <f>Vhodné_Jméno!H7</f>
        <v>1182040.81</v>
      </c>
      <c r="I7" s="9">
        <f>Vhodné_Jméno!I7</f>
        <v>1119020.02</v>
      </c>
      <c r="J7" s="9">
        <f>Vhodné_Jméno!J7</f>
        <v>1151790.83</v>
      </c>
      <c r="K7" s="9">
        <f>Vhodné_Jméno!K7</f>
        <v>1182040.81</v>
      </c>
      <c r="L7" s="12">
        <f>Vhodné_Jméno!L7</f>
        <v>853186.88</v>
      </c>
      <c r="M7" s="25">
        <f>Vhodné_Jméno!N7</f>
        <v>13370449.610000001</v>
      </c>
    </row>
    <row r="8" spans="2:14" hidden="1">
      <c r="B8" s="3" t="str">
        <f>Vhodné_Jméno!B8</f>
        <v>Firma E</v>
      </c>
      <c r="C8" s="8">
        <f>Vhodné_Jméno!C8</f>
        <v>32770.81</v>
      </c>
      <c r="D8" s="9">
        <f>Vhodné_Jméno!D8</f>
        <v>32770.81</v>
      </c>
      <c r="E8" s="9">
        <f>Vhodné_Jméno!E8</f>
        <v>885957.69</v>
      </c>
      <c r="F8" s="9">
        <f>Vhodné_Jméno!F8</f>
        <v>1182040.81</v>
      </c>
      <c r="G8" s="9">
        <f>Vhodné_Jméno!G8</f>
        <v>856162.33</v>
      </c>
      <c r="H8" s="9">
        <f>Vhodné_Jméno!H8</f>
        <v>1795388.38</v>
      </c>
      <c r="I8" s="9">
        <f>Vhodné_Jméno!I8</f>
        <v>-4900.7299999999996</v>
      </c>
      <c r="J8" s="9">
        <f>Vhodné_Jméno!J8</f>
        <v>1166.8399999999999</v>
      </c>
      <c r="K8" s="9">
        <f>Vhodné_Jméno!K8</f>
        <v>1795388.38</v>
      </c>
      <c r="L8" s="12">
        <f>Vhodné_Jméno!L8</f>
        <v>-3092.13</v>
      </c>
      <c r="M8" s="25">
        <f>Vhodné_Jméno!N8</f>
        <v>6573653.1899999995</v>
      </c>
    </row>
    <row r="9" spans="2:14" hidden="1">
      <c r="B9" s="3" t="str">
        <f>Vhodné_Jméno!B9</f>
        <v>Firma F</v>
      </c>
      <c r="C9" s="8">
        <f>Vhodné_Jméno!C9</f>
        <v>6067.57</v>
      </c>
      <c r="D9" s="9">
        <f>Vhodné_Jméno!D9</f>
        <v>6067.57</v>
      </c>
      <c r="E9" s="9">
        <f>Vhodné_Jméno!E9</f>
        <v>2975.45</v>
      </c>
      <c r="F9" s="9">
        <f>Vhodné_Jméno!F9</f>
        <v>1795388.38</v>
      </c>
      <c r="G9" s="9">
        <f>Vhodné_Jméno!G9</f>
        <v>741571.61</v>
      </c>
      <c r="H9" s="9">
        <f>Vhodné_Jméno!H9</f>
        <v>45837.84</v>
      </c>
      <c r="I9" s="9">
        <f>Vhodné_Jméno!I9</f>
        <v>942972.68</v>
      </c>
      <c r="J9" s="9">
        <f>Vhodné_Jméno!J9</f>
        <v>988810.51</v>
      </c>
      <c r="K9" s="9">
        <f>Vhodné_Jméno!K9</f>
        <v>45837.84</v>
      </c>
      <c r="L9" s="12">
        <f>Vhodné_Jméno!L9</f>
        <v>698825.91</v>
      </c>
      <c r="M9" s="25">
        <f>Vhodné_Jméno!N9</f>
        <v>5274355.3600000003</v>
      </c>
    </row>
    <row r="10" spans="2:14" hidden="1">
      <c r="B10" s="3" t="str">
        <f>Vhodné_Jméno!B10</f>
        <v>Firma G</v>
      </c>
      <c r="C10" s="8">
        <f>Vhodné_Jméno!C10</f>
        <v>45837.84</v>
      </c>
      <c r="D10" s="9">
        <f>Vhodné_Jméno!D10</f>
        <v>45837.84</v>
      </c>
      <c r="E10" s="9">
        <f>Vhodné_Jméno!E10</f>
        <v>744663.74</v>
      </c>
      <c r="F10" s="9">
        <f>Vhodné_Jméno!F10</f>
        <v>4583557.84</v>
      </c>
      <c r="G10" s="9">
        <f>Vhodné_Jméno!G10</f>
        <v>1855658.4</v>
      </c>
      <c r="H10" s="9">
        <f>Vhodné_Jméno!H10</f>
        <v>85708.28</v>
      </c>
      <c r="I10" s="9">
        <f>Vhodné_Jméno!I10</f>
        <v>1464144.77</v>
      </c>
      <c r="J10" s="9">
        <f>Vhodné_Jméno!J10</f>
        <v>1549853.04</v>
      </c>
      <c r="K10" s="9">
        <f>Vhodné_Jméno!K10</f>
        <v>85708.28</v>
      </c>
      <c r="L10" s="12">
        <f>Vhodné_Jméno!L10</f>
        <v>1071124.23</v>
      </c>
      <c r="M10" s="25">
        <f>Vhodné_Jméno!N10</f>
        <v>11532094.26</v>
      </c>
    </row>
    <row r="11" spans="2:14">
      <c r="B11" s="3" t="str">
        <f>Vhodné_Jméno!B11</f>
        <v>Firma H</v>
      </c>
      <c r="C11" s="8">
        <f>Vhodné_Jméno!C11</f>
        <v>85708.28</v>
      </c>
      <c r="D11" s="9">
        <f>Vhodné_Jméno!D11</f>
        <v>85708.28</v>
      </c>
      <c r="E11" s="9">
        <f>Vhodné_Jméno!E11</f>
        <v>1901496.23</v>
      </c>
      <c r="F11" s="9">
        <f>Vhodné_Jméno!F11</f>
        <v>131546.10999999999</v>
      </c>
      <c r="G11" s="9">
        <f>Vhodné_Jméno!G11</f>
        <v>2929758.06</v>
      </c>
      <c r="H11" s="9">
        <f>Vhodné_Jméno!H11</f>
        <v>1881096.65</v>
      </c>
      <c r="I11" s="9">
        <f>Vhodné_Jméno!I11</f>
        <v>440916.35</v>
      </c>
      <c r="J11" s="9">
        <f>Vhodné_Jméno!J11</f>
        <v>9173738.8000000007</v>
      </c>
      <c r="K11" s="9">
        <f>Vhodné_Jméno!K11</f>
        <v>2725481.73</v>
      </c>
      <c r="L11" s="12">
        <f>Vhodné_Jméno!L11</f>
        <v>5720890.0599999996</v>
      </c>
      <c r="M11" s="25">
        <f>Vhodné_Jméno!N11</f>
        <v>25076340.549999997</v>
      </c>
    </row>
    <row r="12" spans="2:14" hidden="1">
      <c r="B12" s="3" t="str">
        <f>Vhodné_Jméno!B12</f>
        <v>Firma I</v>
      </c>
      <c r="C12" s="8">
        <f>Vhodné_Jméno!C12</f>
        <v>108854.09</v>
      </c>
      <c r="D12" s="9">
        <f>Vhodné_Jméno!D12</f>
        <v>108854.09</v>
      </c>
      <c r="E12" s="9">
        <f>Vhodné_Jméno!E12</f>
        <v>1156832.5</v>
      </c>
      <c r="F12" s="9">
        <f>Vhodné_Jméno!F12</f>
        <v>85708.28</v>
      </c>
      <c r="G12" s="9">
        <f>Vhodné_Jméno!G12</f>
        <v>1074099.67</v>
      </c>
      <c r="H12" s="9">
        <f>Vhodné_Jméno!H12</f>
        <v>1795388.38</v>
      </c>
      <c r="I12" s="9">
        <f>Vhodné_Jméno!I12</f>
        <v>657662.06999999995</v>
      </c>
      <c r="J12" s="9">
        <f>Vhodné_Jméno!J12</f>
        <v>1702473.45</v>
      </c>
      <c r="K12" s="9">
        <f>Vhodné_Jméno!K12</f>
        <v>2037748.52</v>
      </c>
      <c r="L12" s="12">
        <f>Vhodné_Jméno!L12</f>
        <v>2364081.62</v>
      </c>
      <c r="M12" s="25">
        <f>Vhodné_Jméno!N12</f>
        <v>11091702.670000002</v>
      </c>
    </row>
    <row r="13" spans="2:14">
      <c r="B13" s="3" t="str">
        <f>Vhodné_Jméno!B13</f>
        <v>Firma J</v>
      </c>
      <c r="C13" s="8">
        <f>Vhodné_Jméno!C13</f>
        <v>195998.63</v>
      </c>
      <c r="D13" s="9">
        <f>Vhodné_Jméno!D13</f>
        <v>195540.3</v>
      </c>
      <c r="E13" s="9">
        <f>Vhodné_Jméno!E13</f>
        <v>1786228.69</v>
      </c>
      <c r="F13" s="9">
        <f>Vhodné_Jméno!F13</f>
        <v>2624498.02</v>
      </c>
      <c r="G13" s="9">
        <f>Vhodné_Jméno!G13</f>
        <v>1899585.49</v>
      </c>
      <c r="H13" s="9">
        <f>Vhodné_Jméno!H13</f>
        <v>2136064.19</v>
      </c>
      <c r="I13" s="9">
        <f>Vhodné_Jméno!I13</f>
        <v>16799650.559999999</v>
      </c>
      <c r="J13" s="9">
        <f>Vhodné_Jméno!J13</f>
        <v>1141515.02</v>
      </c>
      <c r="K13" s="9">
        <f>Vhodné_Jméno!K13</f>
        <v>4142.29</v>
      </c>
      <c r="L13" s="12">
        <f>Vhodné_Jméno!L13</f>
        <v>3590776.76</v>
      </c>
      <c r="M13" s="25">
        <f>Vhodné_Jméno!N13</f>
        <v>30373999.949999996</v>
      </c>
    </row>
    <row r="14" spans="2:14" hidden="1">
      <c r="B14" s="3" t="str">
        <f>Vhodné_Jméno!B14</f>
        <v>Firma K</v>
      </c>
      <c r="C14" s="8">
        <f>Vhodné_Jméno!C14</f>
        <v>207954.01</v>
      </c>
      <c r="D14" s="9">
        <f>Vhodné_Jméno!D14</f>
        <v>2080227.58</v>
      </c>
      <c r="E14" s="9">
        <f>Vhodné_Jméno!E14</f>
        <v>698825.91</v>
      </c>
      <c r="F14" s="9">
        <f>Vhodné_Jméno!F14</f>
        <v>166125.06</v>
      </c>
      <c r="G14" s="9">
        <f>Vhodné_Jméno!G14</f>
        <v>1660540.47</v>
      </c>
      <c r="H14" s="9">
        <f>Vhodné_Jméno!H14</f>
        <v>3696191.81</v>
      </c>
      <c r="I14" s="9">
        <f>Vhodné_Jméno!I14</f>
        <v>1443290.62</v>
      </c>
      <c r="J14" s="9">
        <f>Vhodné_Jméno!J14</f>
        <v>1097333.6599999999</v>
      </c>
      <c r="K14" s="9">
        <f>Vhodné_Jméno!K14</f>
        <v>3813014.33</v>
      </c>
      <c r="L14" s="12">
        <f>Vhodné_Jméno!L14</f>
        <v>2171215.75</v>
      </c>
      <c r="M14" s="25">
        <f>Vhodné_Jméno!N14</f>
        <v>17034719.200000003</v>
      </c>
    </row>
    <row r="15" spans="2:14" hidden="1">
      <c r="B15" s="3" t="str">
        <f>Vhodné_Jméno!B15</f>
        <v>Firma L</v>
      </c>
      <c r="C15" s="8">
        <f>Vhodné_Jméno!C15</f>
        <v>194791.53</v>
      </c>
      <c r="D15" s="9">
        <f>Vhodné_Jméno!D15</f>
        <v>253123.65</v>
      </c>
      <c r="E15" s="9">
        <f>Vhodné_Jméno!E15</f>
        <v>1071124.23</v>
      </c>
      <c r="F15" s="9">
        <f>Vhodné_Jméno!F15</f>
        <v>8732822.4499999993</v>
      </c>
      <c r="G15" s="9">
        <f>Vhodné_Jméno!G15</f>
        <v>2679643.89</v>
      </c>
      <c r="H15" s="9">
        <f>Vhodné_Jméno!H15</f>
        <v>5720890.0599999996</v>
      </c>
      <c r="I15" s="9">
        <f>Vhodné_Jméno!I15</f>
        <v>2286647.23</v>
      </c>
      <c r="J15" s="9">
        <f>Vhodné_Jméno!J15</f>
        <v>389928.43</v>
      </c>
      <c r="K15" s="9">
        <f>Vhodné_Jméno!K15</f>
        <v>2901477.06</v>
      </c>
      <c r="L15" s="12">
        <f>Vhodné_Jméno!L15</f>
        <v>366208.07</v>
      </c>
      <c r="M15" s="25">
        <f>Vhodné_Jméno!N15</f>
        <v>24596656.599999998</v>
      </c>
    </row>
    <row r="16" spans="2:14" hidden="1">
      <c r="B16" s="3" t="str">
        <f>Vhodné_Jméno!B16</f>
        <v>Firma M</v>
      </c>
      <c r="C16" s="8">
        <f>Vhodné_Jméno!C16</f>
        <v>332997.17</v>
      </c>
      <c r="D16" s="9">
        <f>Vhodné_Jméno!D16</f>
        <v>344226.33</v>
      </c>
      <c r="E16" s="9">
        <f>Vhodné_Jméno!E16</f>
        <v>1149270</v>
      </c>
      <c r="F16" s="9">
        <f>Vhodné_Jméno!F16</f>
        <v>987478.45</v>
      </c>
      <c r="G16" s="9">
        <f>Vhodné_Jméno!G16</f>
        <v>2037748.52</v>
      </c>
      <c r="H16" s="9">
        <f>Vhodné_Jméno!H16</f>
        <v>2364081.62</v>
      </c>
      <c r="I16" s="9">
        <f>Vhodné_Jméno!I16</f>
        <v>1706373.76</v>
      </c>
      <c r="J16" s="9">
        <f>Vhodné_Jméno!J16</f>
        <v>1139742.25</v>
      </c>
      <c r="K16" s="9">
        <f>Vhodné_Jméno!K16</f>
        <v>773913.52</v>
      </c>
      <c r="L16" s="12">
        <f>Vhodné_Jméno!L16</f>
        <v>1074568.78</v>
      </c>
      <c r="M16" s="25">
        <f>Vhodné_Jméno!N16</f>
        <v>11910400.4</v>
      </c>
    </row>
    <row r="17" spans="2:13" hidden="1">
      <c r="B17" s="3" t="str">
        <f>Vhodné_Jméno!B17</f>
        <v>Firma N</v>
      </c>
      <c r="C17" s="8">
        <f>Vhodné_Jméno!C17</f>
        <v>265833.14</v>
      </c>
      <c r="D17" s="9">
        <f>Vhodné_Jméno!D17</f>
        <v>295832.89</v>
      </c>
      <c r="E17" s="9">
        <f>Vhodné_Jméno!E17</f>
        <v>1789320.81</v>
      </c>
      <c r="F17" s="9">
        <f>Vhodné_Jméno!F17</f>
        <v>1141515.02</v>
      </c>
      <c r="G17" s="9">
        <f>Vhodné_Jméno!G17</f>
        <v>4142.29</v>
      </c>
      <c r="H17" s="9">
        <f>Vhodné_Jméno!H17</f>
        <v>3590776.76</v>
      </c>
      <c r="I17" s="9">
        <f>Vhodné_Jméno!I17</f>
        <v>-6184.26</v>
      </c>
      <c r="J17" s="9">
        <f>Vhodné_Jméno!J17</f>
        <v>1786119.22</v>
      </c>
      <c r="K17" s="9">
        <f>Vhodné_Jméno!K17</f>
        <v>980828.14</v>
      </c>
      <c r="L17" s="12">
        <f>Vhodné_Jméno!L17</f>
        <v>2121491.54</v>
      </c>
      <c r="M17" s="25">
        <f>Vhodné_Jméno!N17</f>
        <v>11969675.550000001</v>
      </c>
    </row>
    <row r="18" spans="2:13" hidden="1">
      <c r="B18" s="3" t="str">
        <f>Vhodné_Jméno!B18</f>
        <v>Firma O</v>
      </c>
      <c r="C18" s="8">
        <f>Vhodné_Jméno!C18</f>
        <v>-1808.61</v>
      </c>
      <c r="D18" s="9">
        <f>Vhodné_Jméno!D18</f>
        <v>30962.21</v>
      </c>
      <c r="E18" s="9">
        <f>Vhodné_Jméno!E18</f>
        <v>32770.81</v>
      </c>
      <c r="F18" s="9">
        <f>Vhodné_Jméno!F18</f>
        <v>1097333.6599999999</v>
      </c>
      <c r="G18" s="9">
        <f>Vhodné_Jméno!G18</f>
        <v>1733474.25</v>
      </c>
      <c r="H18" s="9">
        <f>Vhodné_Jméno!H18</f>
        <v>91675.67</v>
      </c>
      <c r="I18" s="9">
        <f>Vhodné_Jméno!I18</f>
        <v>1397651.81</v>
      </c>
      <c r="J18" s="9">
        <f>Vhodné_Jméno!J18</f>
        <v>842949.94</v>
      </c>
      <c r="K18" s="9">
        <f>Vhodné_Jméno!K18</f>
        <v>742855.14</v>
      </c>
      <c r="L18" s="12">
        <f>Vhodné_Jméno!L18</f>
        <v>1069315.6200000001</v>
      </c>
      <c r="M18" s="25">
        <f>Vhodné_Jméno!N18</f>
        <v>7037180.5</v>
      </c>
    </row>
    <row r="19" spans="2:13" hidden="1">
      <c r="B19" s="3" t="str">
        <f>Vhodné_Jméno!B19</f>
        <v>Firma P</v>
      </c>
      <c r="C19" s="8">
        <f>Vhodné_Jméno!C19</f>
        <v>244146.78</v>
      </c>
      <c r="D19" s="9">
        <f>Vhodné_Jméno!D19</f>
        <v>250214.34</v>
      </c>
      <c r="E19" s="9">
        <f>Vhodné_Jméno!E19</f>
        <v>6067.57</v>
      </c>
      <c r="F19" s="9">
        <f>Vhodné_Jméno!F19</f>
        <v>389928.43</v>
      </c>
      <c r="G19" s="9">
        <f>Vhodné_Jméno!G19</f>
        <v>2706685.54</v>
      </c>
      <c r="H19" s="9">
        <f>Vhodné_Jméno!H19</f>
        <v>171416.55</v>
      </c>
      <c r="I19" s="9">
        <f>Vhodné_Jméno!I19</f>
        <v>2114269.48</v>
      </c>
      <c r="J19" s="9">
        <f>Vhodné_Jméno!J19</f>
        <v>9831525.6600000001</v>
      </c>
      <c r="K19" s="9">
        <f>Vhodné_Jméno!K19</f>
        <v>1372312.8</v>
      </c>
      <c r="L19" s="12">
        <f>Vhodné_Jméno!L19</f>
        <v>329855.05</v>
      </c>
      <c r="M19" s="25">
        <f>Vhodné_Jméno!N19</f>
        <v>17416422.199999999</v>
      </c>
    </row>
    <row r="20" spans="2:13" hidden="1">
      <c r="B20" s="3" t="str">
        <f>Vhodné_Jméno!B20</f>
        <v>Firma Q</v>
      </c>
      <c r="C20" s="8">
        <f>Vhodné_Jméno!C20</f>
        <v>393020.55</v>
      </c>
      <c r="D20" s="9">
        <f>Vhodné_Jméno!D20</f>
        <v>438858.39</v>
      </c>
      <c r="E20" s="9">
        <f>Vhodné_Jméno!E20</f>
        <v>45837.84</v>
      </c>
      <c r="F20" s="9">
        <f>Vhodné_Jméno!F20</f>
        <v>1139742.25</v>
      </c>
      <c r="G20" s="9">
        <f>Vhodné_Jméno!G20</f>
        <v>440916.35</v>
      </c>
      <c r="H20" s="9">
        <f>Vhodné_Jméno!H20</f>
        <v>741571.61</v>
      </c>
      <c r="I20" s="9">
        <f>Vhodné_Jméno!I20</f>
        <v>8458157.4000000004</v>
      </c>
      <c r="J20" s="9">
        <f>Vhodné_Jméno!J20</f>
        <v>1068032.1000000001</v>
      </c>
      <c r="K20" s="9">
        <f>Vhodné_Jméno!K20</f>
        <v>8792845.8300000001</v>
      </c>
      <c r="L20" s="12">
        <f>Vhodné_Jméno!L20</f>
        <v>393020.55</v>
      </c>
      <c r="M20" s="25">
        <f>Vhodné_Jméno!N20</f>
        <v>21912002.870000001</v>
      </c>
    </row>
    <row r="21" spans="2:13" hidden="1">
      <c r="B21" s="3" t="str">
        <f>Vhodné_Jméno!B21</f>
        <v>Firma R</v>
      </c>
      <c r="C21" s="8">
        <f>Vhodné_Jméno!C21</f>
        <v>440916.35</v>
      </c>
      <c r="D21" s="9">
        <f>Vhodné_Jméno!D21</f>
        <v>526624.62</v>
      </c>
      <c r="E21" s="9">
        <f>Vhodné_Jméno!E21</f>
        <v>85708.28</v>
      </c>
      <c r="F21" s="9">
        <f>Vhodné_Jméno!F21</f>
        <v>1786119.22</v>
      </c>
      <c r="G21" s="9">
        <f>Vhodné_Jméno!G21</f>
        <v>714995</v>
      </c>
      <c r="H21" s="9">
        <f>Vhodné_Jméno!H21</f>
        <v>1855658.4</v>
      </c>
      <c r="I21" s="9">
        <f>Vhodné_Jméno!I21</f>
        <v>732874.47</v>
      </c>
      <c r="J21" s="9">
        <f>Vhodné_Jméno!J21</f>
        <v>1848095.91</v>
      </c>
      <c r="K21" s="9">
        <f>Vhodné_Jméno!K21</f>
        <v>1162561.6599999999</v>
      </c>
      <c r="L21" s="12">
        <f>Vhodné_Jméno!L21</f>
        <v>440916.35</v>
      </c>
      <c r="M21" s="25">
        <f>Vhodné_Jméno!N21</f>
        <v>9594470.2599999979</v>
      </c>
    </row>
    <row r="22" spans="2:13" hidden="1">
      <c r="B22" s="3" t="str">
        <f>Vhodné_Jméno!B22</f>
        <v>Firma S</v>
      </c>
      <c r="C22" s="8">
        <f>Vhodné_Jméno!C22</f>
        <v>714995</v>
      </c>
      <c r="D22" s="9">
        <f>Vhodné_Jméno!D22</f>
        <v>687016.03</v>
      </c>
      <c r="E22" s="9">
        <f>Vhodné_Jméno!E22</f>
        <v>698825.91</v>
      </c>
      <c r="F22" s="9">
        <f>Vhodné_Jméno!F22</f>
        <v>8429490.9399999995</v>
      </c>
      <c r="G22" s="9">
        <f>Vhodné_Jméno!G22</f>
        <v>744663.74</v>
      </c>
      <c r="H22" s="9">
        <f>Vhodné_Jméno!H22</f>
        <v>1071124.23</v>
      </c>
      <c r="I22" s="9">
        <f>Vhodné_Jméno!I22</f>
        <v>1173323.3600000001</v>
      </c>
      <c r="J22" s="9">
        <f>Vhodné_Jméno!J22</f>
        <v>5720890.0599999996</v>
      </c>
      <c r="K22" s="9">
        <f>Vhodné_Jméno!K22</f>
        <v>1858318.61</v>
      </c>
      <c r="L22" s="12">
        <f>Vhodné_Jméno!L22</f>
        <v>714995</v>
      </c>
      <c r="M22" s="25">
        <f>Vhodné_Jméno!N22</f>
        <v>21813642.879999999</v>
      </c>
    </row>
    <row r="23" spans="2:13" hidden="1">
      <c r="B23" s="3" t="str">
        <f>Vhodné_Jméno!B23</f>
        <v>Firma T</v>
      </c>
      <c r="C23" s="8">
        <f>Vhodné_Jméno!C23</f>
        <v>544957.93999999994</v>
      </c>
      <c r="D23" s="9">
        <f>Vhodné_Jméno!D23</f>
        <v>8458157.4000000004</v>
      </c>
      <c r="E23" s="9">
        <f>Vhodné_Jméno!E23</f>
        <v>1068032.1000000001</v>
      </c>
      <c r="F23" s="9">
        <f>Vhodné_Jméno!F23</f>
        <v>912699.75</v>
      </c>
      <c r="G23" s="9">
        <f>Vhodné_Jméno!G23</f>
        <v>1156832.5</v>
      </c>
      <c r="H23" s="9">
        <f>Vhodné_Jméno!H23</f>
        <v>85708.28</v>
      </c>
      <c r="I23" s="9">
        <f>Vhodné_Jméno!I23</f>
        <v>885957.69</v>
      </c>
      <c r="J23" s="9">
        <f>Vhodné_Jméno!J23</f>
        <v>2364081.62</v>
      </c>
      <c r="K23" s="9">
        <f>Vhodné_Jméno!K23</f>
        <v>853186.88</v>
      </c>
      <c r="L23" s="12">
        <f>Vhodné_Jméno!L23</f>
        <v>1071124.23</v>
      </c>
      <c r="M23" s="25">
        <f>Vhodné_Jméno!N23</f>
        <v>17400738.389999997</v>
      </c>
    </row>
    <row r="24" spans="2:13">
      <c r="B24" s="3" t="str">
        <f>Vhodné_Jméno!B24</f>
        <v>Firma U</v>
      </c>
      <c r="C24" s="8">
        <f>Vhodné_Jméno!C24</f>
        <v>-2866.47</v>
      </c>
      <c r="D24" s="9">
        <f>Vhodné_Jméno!D24</f>
        <v>732874.47</v>
      </c>
      <c r="E24" s="9">
        <f>Vhodné_Jméno!E24</f>
        <v>1848095.91</v>
      </c>
      <c r="F24" s="9">
        <f>Vhodné_Jméno!F24</f>
        <v>1866989.71</v>
      </c>
      <c r="G24" s="9">
        <f>Vhodné_Jméno!G24</f>
        <v>698825.91</v>
      </c>
      <c r="H24" s="9">
        <f>Vhodné_Jméno!H24</f>
        <v>8429490.9399999995</v>
      </c>
      <c r="I24" s="9">
        <f>Vhodné_Jméno!I24</f>
        <v>294725.45</v>
      </c>
      <c r="J24" s="9">
        <f>Vhodné_Jméno!J24</f>
        <v>3590776.76</v>
      </c>
      <c r="K24" s="9">
        <f>Vhodné_Jméno!K24</f>
        <v>8729730.3300000001</v>
      </c>
      <c r="L24" s="12">
        <f>Vhodné_Jméno!L24</f>
        <v>85708.28</v>
      </c>
      <c r="M24" s="25">
        <f>Vhodné_Jméno!N24</f>
        <v>26274351.289999999</v>
      </c>
    </row>
    <row r="25" spans="2:13" ht="15.75" thickBot="1">
      <c r="B25" s="3" t="str">
        <f>Vhodné_Jméno!B25</f>
        <v>Firma V</v>
      </c>
      <c r="C25" s="8">
        <f>Vhodné_Jméno!C25</f>
        <v>83998.26</v>
      </c>
      <c r="D25" s="9">
        <f>Vhodné_Jméno!D25</f>
        <v>1173323.3600000001</v>
      </c>
      <c r="E25" s="9">
        <f>Vhodné_Jméno!E25</f>
        <v>2860445.03</v>
      </c>
      <c r="F25" s="9">
        <f>Vhodné_Jméno!F25</f>
        <v>10487438.710000001</v>
      </c>
      <c r="G25" s="9">
        <f>Vhodné_Jméno!G25</f>
        <v>1068032.1000000001</v>
      </c>
      <c r="H25" s="9">
        <f>Vhodné_Jméno!H25</f>
        <v>9132699.75</v>
      </c>
      <c r="I25" s="9">
        <f>Vhodné_Jméno!I25</f>
        <v>1139742.25</v>
      </c>
      <c r="J25" s="9">
        <f>Vhodné_Jméno!J25</f>
        <v>440916.35</v>
      </c>
      <c r="K25" s="9">
        <f>Vhodné_Jméno!K25</f>
        <v>1686304.36</v>
      </c>
      <c r="L25" s="12">
        <f>Vhodné_Jméno!L25</f>
        <v>2037748.52</v>
      </c>
      <c r="M25" s="66">
        <f>Vhodné_Jméno!N25</f>
        <v>30110648.690000001</v>
      </c>
    </row>
    <row r="26" spans="2:13" hidden="1">
      <c r="B26" s="3" t="str">
        <f>Vhodné_Jméno!B26</f>
        <v>Firma W</v>
      </c>
      <c r="C26" s="8">
        <f>Vhodné_Jméno!C26</f>
        <v>721645.31</v>
      </c>
      <c r="D26" s="9">
        <f>Vhodné_Jméno!D26</f>
        <v>885957.69</v>
      </c>
      <c r="E26" s="9">
        <f>Vhodné_Jméno!E26</f>
        <v>1182040.81</v>
      </c>
      <c r="F26" s="9">
        <f>Vhodné_Jméno!F26</f>
        <v>1589036.79</v>
      </c>
      <c r="G26" s="9">
        <f>Vhodné_Jméno!G26</f>
        <v>1848095.91</v>
      </c>
      <c r="H26" s="9">
        <f>Vhodné_Jméno!H26</f>
        <v>1894968.67</v>
      </c>
      <c r="I26" s="9">
        <f>Vhodné_Jméno!I26</f>
        <v>1786119.22</v>
      </c>
      <c r="J26" s="9">
        <f>Vhodné_Jméno!J26</f>
        <v>714995</v>
      </c>
      <c r="K26" s="9">
        <f>Vhodné_Jméno!K26</f>
        <v>2212639.2400000002</v>
      </c>
      <c r="L26" s="12">
        <f>Vhodné_Jméno!L26</f>
        <v>415542.29</v>
      </c>
      <c r="M26" s="24">
        <f>Vhodné_Jméno!N26</f>
        <v>13251040.93</v>
      </c>
    </row>
    <row r="27" spans="2:13" hidden="1">
      <c r="B27" s="3" t="str">
        <f>Vhodné_Jméno!B27</f>
        <v>Firma X</v>
      </c>
      <c r="C27" s="8">
        <f>Vhodné_Jméno!C27</f>
        <v>114332.37</v>
      </c>
      <c r="D27" s="9">
        <f>Vhodné_Jméno!D27</f>
        <v>2975.45</v>
      </c>
      <c r="E27" s="9">
        <f>Vhodné_Jméno!E27</f>
        <v>1795388.38</v>
      </c>
      <c r="F27" s="9">
        <f>Vhodné_Jméno!F27</f>
        <v>1914894.97</v>
      </c>
      <c r="G27" s="9">
        <f>Vhodné_Jméno!G27</f>
        <v>2860445.03</v>
      </c>
      <c r="H27" s="9">
        <f>Vhodné_Jméno!H27</f>
        <v>2029281.31</v>
      </c>
      <c r="I27" s="9">
        <f>Vhodné_Jméno!I27</f>
        <v>842949.94</v>
      </c>
      <c r="J27" s="9">
        <f>Vhodné_Jméno!J27</f>
        <v>744663.74</v>
      </c>
      <c r="K27" s="9">
        <f>Vhodné_Jméno!K27</f>
        <v>1097333.6599999999</v>
      </c>
      <c r="L27" s="12">
        <f>Vhodné_Jméno!L27</f>
        <v>1733474.25</v>
      </c>
      <c r="M27" s="15">
        <f>Vhodné_Jméno!N27</f>
        <v>13135739.1</v>
      </c>
    </row>
    <row r="28" spans="2:13" hidden="1">
      <c r="B28" s="3" t="str">
        <f>Vhodné_Jméno!B28</f>
        <v>Firma Y</v>
      </c>
      <c r="C28" s="8">
        <f>Vhodné_Jméno!C28</f>
        <v>853186.88</v>
      </c>
      <c r="D28" s="9">
        <f>Vhodné_Jméno!D28</f>
        <v>744663.74</v>
      </c>
      <c r="E28" s="9">
        <f>Vhodné_Jméno!E28</f>
        <v>45837.84</v>
      </c>
      <c r="F28" s="9">
        <f>Vhodné_Jméno!F28</f>
        <v>2741616.09</v>
      </c>
      <c r="G28" s="9">
        <f>Vhodné_Jméno!G28</f>
        <v>1182040.81</v>
      </c>
      <c r="H28" s="9">
        <f>Vhodné_Jméno!H28</f>
        <v>856162.33</v>
      </c>
      <c r="I28" s="9">
        <f>Vhodné_Jméno!I28</f>
        <v>9132699.75</v>
      </c>
      <c r="J28" s="9">
        <f>Vhodné_Jméno!J28</f>
        <v>1156832.5</v>
      </c>
      <c r="K28" s="9">
        <f>Vhodné_Jméno!K28</f>
        <v>389928.43</v>
      </c>
      <c r="L28" s="12">
        <f>Vhodné_Jméno!L28</f>
        <v>2706685.54</v>
      </c>
      <c r="M28" s="15">
        <f>Vhodné_Jméno!N28</f>
        <v>19809653.91</v>
      </c>
    </row>
    <row r="29" spans="2:13" ht="15.75" hidden="1" thickBot="1">
      <c r="B29" s="3" t="str">
        <f>Vhodné_Jméno!B29</f>
        <v>Firma Z</v>
      </c>
      <c r="C29" s="8">
        <f>Vhodné_Jméno!C29</f>
        <v>45837.84</v>
      </c>
      <c r="D29" s="9">
        <f>Vhodné_Jméno!D29</f>
        <v>1795388.38</v>
      </c>
      <c r="E29" s="9">
        <f>Vhodné_Jméno!E29</f>
        <v>732874.47</v>
      </c>
      <c r="F29" s="9">
        <f>Vhodné_Jméno!F29</f>
        <v>865290.94</v>
      </c>
      <c r="G29" s="9">
        <f>Vhodné_Jméno!G29</f>
        <v>1899585.49</v>
      </c>
      <c r="H29" s="9">
        <f>Vhodné_Jméno!H29</f>
        <v>698825.91</v>
      </c>
      <c r="I29" s="9">
        <f>Vhodné_Jméno!I29</f>
        <v>1182040.81</v>
      </c>
      <c r="J29" s="9">
        <f>Vhodné_Jméno!J29</f>
        <v>742855.14</v>
      </c>
      <c r="K29" s="9">
        <f>Vhodné_Jméno!K29</f>
        <v>440916.35</v>
      </c>
      <c r="L29" s="12">
        <f>Vhodné_Jméno!L29</f>
        <v>85708.28</v>
      </c>
      <c r="M29" s="16">
        <f>Vhodné_Jméno!N29</f>
        <v>8489323.6099999994</v>
      </c>
    </row>
    <row r="30" spans="2:13" ht="33" thickTop="1" thickBot="1">
      <c r="B30" s="17" t="s">
        <v>42</v>
      </c>
      <c r="C30" s="18">
        <f>SUM(C4:C29)</f>
        <v>5921423.7999999989</v>
      </c>
      <c r="D30" s="19">
        <f t="shared" ref="D30:M30" si="0">SUM(D4:D29)</f>
        <v>23883746.369999997</v>
      </c>
      <c r="E30" s="19">
        <f t="shared" si="0"/>
        <v>23576601.639999997</v>
      </c>
      <c r="F30" s="19">
        <f t="shared" si="0"/>
        <v>61126660.829999998</v>
      </c>
      <c r="G30" s="19">
        <f t="shared" si="0"/>
        <v>54279944.029999994</v>
      </c>
      <c r="H30" s="19">
        <f t="shared" si="0"/>
        <v>57128621.469999999</v>
      </c>
      <c r="I30" s="19">
        <f t="shared" si="0"/>
        <v>68862227.689999983</v>
      </c>
      <c r="J30" s="19">
        <f t="shared" si="0"/>
        <v>62160770.839999996</v>
      </c>
      <c r="K30" s="19">
        <f t="shared" si="0"/>
        <v>61073587.229999989</v>
      </c>
      <c r="L30" s="69">
        <f t="shared" si="0"/>
        <v>41378165.640000008</v>
      </c>
      <c r="M30" s="70">
        <f t="shared" si="0"/>
        <v>459391749.54000002</v>
      </c>
    </row>
    <row r="31" spans="2:13" ht="15.75" thickTop="1"/>
    <row r="32" spans="2:13">
      <c r="B32" t="s">
        <v>43</v>
      </c>
      <c r="D32">
        <v>27.035</v>
      </c>
    </row>
    <row r="33" spans="2:13" ht="15.75" thickBot="1"/>
    <row r="34" spans="2:13" ht="19.5" thickBot="1">
      <c r="B34" s="1"/>
      <c r="C34" s="92" t="s">
        <v>45</v>
      </c>
      <c r="D34" s="93">
        <f t="shared" ref="D34:M34" si="1">D2</f>
        <v>0</v>
      </c>
      <c r="E34" s="93">
        <f t="shared" si="1"/>
        <v>0</v>
      </c>
      <c r="F34" s="93">
        <f t="shared" si="1"/>
        <v>0</v>
      </c>
      <c r="G34" s="93">
        <f t="shared" si="1"/>
        <v>0</v>
      </c>
      <c r="H34" s="93">
        <f t="shared" si="1"/>
        <v>0</v>
      </c>
      <c r="I34" s="93">
        <f t="shared" si="1"/>
        <v>0</v>
      </c>
      <c r="J34" s="93">
        <f t="shared" si="1"/>
        <v>0</v>
      </c>
      <c r="K34" s="93">
        <f t="shared" si="1"/>
        <v>0</v>
      </c>
      <c r="L34" s="93">
        <f t="shared" si="1"/>
        <v>0</v>
      </c>
      <c r="M34" s="94">
        <f t="shared" si="1"/>
        <v>0</v>
      </c>
    </row>
    <row r="35" spans="2:13" ht="49.5" thickTop="1" thickBot="1">
      <c r="B35" s="5"/>
      <c r="C35" s="51" t="str">
        <f t="shared" ref="C35:M35" si="2">C3</f>
        <v>I-06</v>
      </c>
      <c r="D35" s="52" t="str">
        <f t="shared" si="2"/>
        <v>IV-06</v>
      </c>
      <c r="E35" s="52" t="str">
        <f t="shared" si="2"/>
        <v>VII-06</v>
      </c>
      <c r="F35" s="52" t="str">
        <f t="shared" si="2"/>
        <v>X-06</v>
      </c>
      <c r="G35" s="52" t="str">
        <f t="shared" si="2"/>
        <v>I-07</v>
      </c>
      <c r="H35" s="52" t="str">
        <f t="shared" si="2"/>
        <v>IV-07</v>
      </c>
      <c r="I35" s="52" t="str">
        <f t="shared" si="2"/>
        <v>VII-07</v>
      </c>
      <c r="J35" s="52" t="str">
        <f t="shared" si="2"/>
        <v>X-07</v>
      </c>
      <c r="K35" s="52" t="str">
        <f t="shared" si="2"/>
        <v>I-08</v>
      </c>
      <c r="L35" s="53" t="str">
        <f t="shared" si="2"/>
        <v>IV-08 *</v>
      </c>
      <c r="M35" s="54" t="str">
        <f t="shared" si="2"/>
        <v>celkem</v>
      </c>
    </row>
    <row r="36" spans="2:13" ht="15.75" thickTop="1">
      <c r="B36" s="2" t="str">
        <f t="shared" ref="B36" si="3">B4</f>
        <v>Firma A</v>
      </c>
      <c r="C36" s="55">
        <f t="shared" ref="C36:M36" si="4">(C4)*27.035</f>
        <v>5209306.5625</v>
      </c>
      <c r="D36" s="56">
        <f t="shared" si="4"/>
        <v>18892758.476849999</v>
      </c>
      <c r="E36" s="56">
        <f t="shared" si="4"/>
        <v>-75643.118949999989</v>
      </c>
      <c r="F36" s="56">
        <f t="shared" si="4"/>
        <v>18892758.476849999</v>
      </c>
      <c r="G36" s="56">
        <f t="shared" si="4"/>
        <v>227891287.56289998</v>
      </c>
      <c r="H36" s="56">
        <f t="shared" si="4"/>
        <v>28874247.823500004</v>
      </c>
      <c r="I36" s="56">
        <f t="shared" si="4"/>
        <v>283309642.50760001</v>
      </c>
      <c r="J36" s="56">
        <f t="shared" si="4"/>
        <v>284886651.37180001</v>
      </c>
      <c r="K36" s="56">
        <f t="shared" si="4"/>
        <v>288748185.32349998</v>
      </c>
      <c r="L36" s="61">
        <f t="shared" si="4"/>
        <v>227089276.44479999</v>
      </c>
      <c r="M36" s="63">
        <f t="shared" si="4"/>
        <v>1383718471.43135</v>
      </c>
    </row>
    <row r="37" spans="2:13">
      <c r="B37" s="3" t="str">
        <f t="shared" ref="B37" si="5">B11</f>
        <v>Firma H</v>
      </c>
      <c r="C37" s="57">
        <f t="shared" ref="C37:M37" si="6">(C11)*27.035</f>
        <v>2317123.3498</v>
      </c>
      <c r="D37" s="58">
        <f t="shared" si="6"/>
        <v>2317123.3498</v>
      </c>
      <c r="E37" s="58">
        <f t="shared" si="6"/>
        <v>51406950.578050002</v>
      </c>
      <c r="F37" s="58">
        <f t="shared" si="6"/>
        <v>3556349.0838499996</v>
      </c>
      <c r="G37" s="58">
        <f t="shared" si="6"/>
        <v>79206009.152099997</v>
      </c>
      <c r="H37" s="58">
        <f t="shared" si="6"/>
        <v>50855447.932749994</v>
      </c>
      <c r="I37" s="58">
        <f t="shared" si="6"/>
        <v>11920173.522249999</v>
      </c>
      <c r="J37" s="58">
        <f t="shared" si="6"/>
        <v>248012028.45800003</v>
      </c>
      <c r="K37" s="58">
        <f t="shared" si="6"/>
        <v>73683398.570549995</v>
      </c>
      <c r="L37" s="62">
        <f t="shared" si="6"/>
        <v>154664262.7721</v>
      </c>
      <c r="M37" s="64">
        <f t="shared" si="6"/>
        <v>677938866.76924992</v>
      </c>
    </row>
    <row r="38" spans="2:13">
      <c r="B38" s="3" t="str">
        <f t="shared" ref="B38" si="7">B13</f>
        <v>Firma J</v>
      </c>
      <c r="C38" s="57">
        <f t="shared" ref="C38:M38" si="8">(C13)*27.035</f>
        <v>5298822.9620500002</v>
      </c>
      <c r="D38" s="58">
        <f t="shared" si="8"/>
        <v>5286432.0104999999</v>
      </c>
      <c r="E38" s="58">
        <f t="shared" si="8"/>
        <v>48290692.634149998</v>
      </c>
      <c r="F38" s="58">
        <f t="shared" si="8"/>
        <v>70953303.970699996</v>
      </c>
      <c r="G38" s="58">
        <f t="shared" si="8"/>
        <v>51355293.722149998</v>
      </c>
      <c r="H38" s="58">
        <f t="shared" si="8"/>
        <v>57748495.376649998</v>
      </c>
      <c r="I38" s="58">
        <f t="shared" si="8"/>
        <v>454178552.88959998</v>
      </c>
      <c r="J38" s="58">
        <f t="shared" si="8"/>
        <v>30860858.565700002</v>
      </c>
      <c r="K38" s="58">
        <f t="shared" si="8"/>
        <v>111986.81015</v>
      </c>
      <c r="L38" s="62">
        <f t="shared" si="8"/>
        <v>97076649.706599995</v>
      </c>
      <c r="M38" s="64">
        <f t="shared" si="8"/>
        <v>821161088.64824986</v>
      </c>
    </row>
    <row r="39" spans="2:13">
      <c r="B39" s="3" t="str">
        <f t="shared" ref="B39" si="9">B24</f>
        <v>Firma U</v>
      </c>
      <c r="C39" s="57">
        <f t="shared" ref="C39:M39" si="10">(C24)*27.035</f>
        <v>-77495.016449999996</v>
      </c>
      <c r="D39" s="58">
        <f t="shared" si="10"/>
        <v>19813261.29645</v>
      </c>
      <c r="E39" s="58">
        <f t="shared" si="10"/>
        <v>49963272.926849999</v>
      </c>
      <c r="F39" s="58">
        <f t="shared" si="10"/>
        <v>50474066.80985</v>
      </c>
      <c r="G39" s="58">
        <f t="shared" si="10"/>
        <v>18892758.476849999</v>
      </c>
      <c r="H39" s="58">
        <f t="shared" si="10"/>
        <v>227891287.56289998</v>
      </c>
      <c r="I39" s="58">
        <f t="shared" si="10"/>
        <v>7967902.5407500006</v>
      </c>
      <c r="J39" s="58">
        <f t="shared" si="10"/>
        <v>97076649.706599995</v>
      </c>
      <c r="K39" s="58">
        <f t="shared" si="10"/>
        <v>236008259.47155002</v>
      </c>
      <c r="L39" s="62">
        <f t="shared" si="10"/>
        <v>2317123.3498</v>
      </c>
      <c r="M39" s="64">
        <f t="shared" si="10"/>
        <v>710327087.12514997</v>
      </c>
    </row>
    <row r="40" spans="2:13" ht="15.75" thickBot="1">
      <c r="B40" s="3" t="str">
        <f t="shared" ref="B40" si="11">B25</f>
        <v>Firma V</v>
      </c>
      <c r="C40" s="57">
        <f t="shared" ref="C40:M40" si="12">(C25)*27.035</f>
        <v>2270892.9591000001</v>
      </c>
      <c r="D40" s="58">
        <f t="shared" si="12"/>
        <v>31720797.037600003</v>
      </c>
      <c r="E40" s="58">
        <f t="shared" si="12"/>
        <v>77332131.386050001</v>
      </c>
      <c r="F40" s="58">
        <f t="shared" si="12"/>
        <v>283527905.52485001</v>
      </c>
      <c r="G40" s="58">
        <f t="shared" si="12"/>
        <v>28874247.823500004</v>
      </c>
      <c r="H40" s="58">
        <f t="shared" si="12"/>
        <v>246902537.74125001</v>
      </c>
      <c r="I40" s="58">
        <f t="shared" si="12"/>
        <v>30812931.728750002</v>
      </c>
      <c r="J40" s="58">
        <f t="shared" si="12"/>
        <v>11920173.522249999</v>
      </c>
      <c r="K40" s="58">
        <f t="shared" si="12"/>
        <v>45589238.372600004</v>
      </c>
      <c r="L40" s="62">
        <f t="shared" si="12"/>
        <v>55090531.238200001</v>
      </c>
      <c r="M40" s="65">
        <f t="shared" si="12"/>
        <v>814041387.33415008</v>
      </c>
    </row>
    <row r="41" spans="2:13" ht="33" thickTop="1" thickBot="1">
      <c r="B41" s="17" t="str">
        <f t="shared" ref="B41" si="13">B30</f>
        <v>Celkem za čtvrtletí</v>
      </c>
      <c r="C41" s="59">
        <f t="shared" ref="C41:M41" si="14">(C30)*27.035</f>
        <v>160085692.43299997</v>
      </c>
      <c r="D41" s="60">
        <f t="shared" si="14"/>
        <v>645697083.11294997</v>
      </c>
      <c r="E41" s="60">
        <f t="shared" si="14"/>
        <v>637393425.33739996</v>
      </c>
      <c r="F41" s="60">
        <f t="shared" si="14"/>
        <v>1652559275.5390499</v>
      </c>
      <c r="G41" s="60">
        <f t="shared" si="14"/>
        <v>1467458286.8510499</v>
      </c>
      <c r="H41" s="60">
        <f t="shared" si="14"/>
        <v>1544472281.4414499</v>
      </c>
      <c r="I41" s="60">
        <f t="shared" si="14"/>
        <v>1861690325.5991495</v>
      </c>
      <c r="J41" s="60">
        <f t="shared" si="14"/>
        <v>1680516439.6594</v>
      </c>
      <c r="K41" s="60">
        <f t="shared" si="14"/>
        <v>1651124430.7630496</v>
      </c>
      <c r="L41" s="67">
        <f t="shared" si="14"/>
        <v>1118658708.0774002</v>
      </c>
      <c r="M41" s="68">
        <f t="shared" si="14"/>
        <v>12419655948.8139</v>
      </c>
    </row>
    <row r="42" spans="2:13" ht="15.75" thickTop="1"/>
    <row r="43" spans="2:13" ht="15.75" thickBot="1"/>
    <row r="44" spans="2:13" ht="19.5" thickBot="1">
      <c r="B44" s="1"/>
      <c r="C44" s="92" t="s">
        <v>46</v>
      </c>
      <c r="D44" s="93">
        <f t="shared" ref="D44:M44" si="15">D2</f>
        <v>0</v>
      </c>
      <c r="E44" s="93">
        <f t="shared" si="15"/>
        <v>0</v>
      </c>
      <c r="F44" s="93">
        <f t="shared" si="15"/>
        <v>0</v>
      </c>
      <c r="G44" s="93">
        <f t="shared" si="15"/>
        <v>0</v>
      </c>
      <c r="H44" s="93">
        <f t="shared" si="15"/>
        <v>0</v>
      </c>
      <c r="I44" s="93">
        <f t="shared" si="15"/>
        <v>0</v>
      </c>
      <c r="J44" s="93">
        <f t="shared" si="15"/>
        <v>0</v>
      </c>
      <c r="K44" s="93">
        <f t="shared" si="15"/>
        <v>0</v>
      </c>
      <c r="L44" s="93">
        <f t="shared" si="15"/>
        <v>0</v>
      </c>
      <c r="M44" s="94">
        <f t="shared" si="15"/>
        <v>0</v>
      </c>
    </row>
    <row r="45" spans="2:13" ht="49.5" thickTop="1" thickBot="1">
      <c r="B45" s="5"/>
      <c r="C45" s="21" t="str">
        <f t="shared" ref="C45:M45" si="16">C3</f>
        <v>I-06</v>
      </c>
      <c r="D45" s="22" t="str">
        <f t="shared" si="16"/>
        <v>IV-06</v>
      </c>
      <c r="E45" s="22" t="str">
        <f t="shared" si="16"/>
        <v>VII-06</v>
      </c>
      <c r="F45" s="22" t="str">
        <f t="shared" si="16"/>
        <v>X-06</v>
      </c>
      <c r="G45" s="22" t="str">
        <f t="shared" si="16"/>
        <v>I-07</v>
      </c>
      <c r="H45" s="22" t="str">
        <f t="shared" si="16"/>
        <v>IV-07</v>
      </c>
      <c r="I45" s="22" t="str">
        <f t="shared" si="16"/>
        <v>VII-07</v>
      </c>
      <c r="J45" s="22" t="str">
        <f t="shared" si="16"/>
        <v>X-07</v>
      </c>
      <c r="K45" s="22" t="str">
        <f t="shared" si="16"/>
        <v>I-08</v>
      </c>
      <c r="L45" s="23" t="str">
        <f t="shared" si="16"/>
        <v>IV-08 *</v>
      </c>
      <c r="M45" s="14" t="str">
        <f t="shared" si="16"/>
        <v>celkem</v>
      </c>
    </row>
    <row r="46" spans="2:13" ht="15.75" thickTop="1">
      <c r="B46" s="2" t="str">
        <f t="shared" ref="B46" si="17">B4</f>
        <v>Firma A</v>
      </c>
      <c r="C46" s="72">
        <f>C36/C$52</f>
        <v>3.2540737921849141</v>
      </c>
      <c r="D46" s="73">
        <f t="shared" ref="D46:M46" si="18">D36/D$52</f>
        <v>2.925947626364783</v>
      </c>
      <c r="E46" s="73">
        <f t="shared" si="18"/>
        <v>-1.1867571258671019E-2</v>
      </c>
      <c r="F46" s="73">
        <f t="shared" si="18"/>
        <v>1.1432424093040385</v>
      </c>
      <c r="G46" s="73">
        <f t="shared" si="18"/>
        <v>15.529660338892578</v>
      </c>
      <c r="H46" s="73">
        <f t="shared" si="18"/>
        <v>1.8695219182924916</v>
      </c>
      <c r="I46" s="73">
        <f t="shared" si="18"/>
        <v>15.217871555325518</v>
      </c>
      <c r="J46" s="73">
        <f t="shared" si="18"/>
        <v>16.952327549353797</v>
      </c>
      <c r="K46" s="73">
        <f t="shared" si="18"/>
        <v>17.487972435248754</v>
      </c>
      <c r="L46" s="74">
        <f t="shared" si="18"/>
        <v>20.300139336964573</v>
      </c>
      <c r="M46" s="75">
        <f t="shared" si="18"/>
        <v>11.141359125680914</v>
      </c>
    </row>
    <row r="47" spans="2:13">
      <c r="B47" s="3" t="str">
        <f t="shared" ref="B47" si="19">B11</f>
        <v>Firma H</v>
      </c>
      <c r="C47" s="76">
        <f t="shared" ref="C47:M50" si="20">C37/C$52</f>
        <v>1.447426884054474</v>
      </c>
      <c r="D47" s="77">
        <f t="shared" si="20"/>
        <v>0.35885609682933506</v>
      </c>
      <c r="E47" s="77">
        <f t="shared" si="20"/>
        <v>8.0651836894674709</v>
      </c>
      <c r="F47" s="77">
        <f t="shared" si="20"/>
        <v>0.2152025126414876</v>
      </c>
      <c r="G47" s="77">
        <f t="shared" si="20"/>
        <v>5.3974964645887455</v>
      </c>
      <c r="H47" s="77">
        <f t="shared" si="20"/>
        <v>3.2927394388254609</v>
      </c>
      <c r="I47" s="77">
        <f t="shared" si="20"/>
        <v>0.64028766537279591</v>
      </c>
      <c r="J47" s="77">
        <f t="shared" si="20"/>
        <v>14.758084039229399</v>
      </c>
      <c r="K47" s="77">
        <f t="shared" si="20"/>
        <v>4.4626193639747669</v>
      </c>
      <c r="L47" s="78">
        <f t="shared" si="20"/>
        <v>13.825866786297681</v>
      </c>
      <c r="M47" s="75">
        <f t="shared" si="20"/>
        <v>5.4585961927068869</v>
      </c>
    </row>
    <row r="48" spans="2:13">
      <c r="B48" s="3" t="str">
        <f t="shared" ref="B48" si="21">B13</f>
        <v>Firma J</v>
      </c>
      <c r="C48" s="76">
        <f t="shared" si="20"/>
        <v>3.3099915935758566</v>
      </c>
      <c r="D48" s="77">
        <f t="shared" si="20"/>
        <v>0.81871703446664934</v>
      </c>
      <c r="E48" s="77">
        <f t="shared" si="20"/>
        <v>7.5762771805478923</v>
      </c>
      <c r="F48" s="77">
        <f t="shared" si="20"/>
        <v>4.2935406324566285</v>
      </c>
      <c r="G48" s="77">
        <f t="shared" si="20"/>
        <v>3.4996084169691062</v>
      </c>
      <c r="H48" s="77">
        <f t="shared" si="20"/>
        <v>3.7390438190806217</v>
      </c>
      <c r="I48" s="77">
        <f t="shared" si="20"/>
        <v>24.396031211229033</v>
      </c>
      <c r="J48" s="77">
        <f t="shared" si="20"/>
        <v>1.8363913519319546</v>
      </c>
      <c r="K48" s="77">
        <f t="shared" si="20"/>
        <v>6.7824573401924944E-3</v>
      </c>
      <c r="L48" s="78">
        <f t="shared" si="20"/>
        <v>8.677950567554447</v>
      </c>
      <c r="M48" s="75">
        <f t="shared" si="20"/>
        <v>6.6117861238070148</v>
      </c>
    </row>
    <row r="49" spans="2:13">
      <c r="B49" s="3" t="str">
        <f t="shared" ref="B49" si="22">B24</f>
        <v>Firma U</v>
      </c>
      <c r="C49" s="76">
        <f t="shared" si="20"/>
        <v>-4.8408458789928201E-2</v>
      </c>
      <c r="D49" s="77">
        <f t="shared" si="20"/>
        <v>3.0685071707198843</v>
      </c>
      <c r="E49" s="77">
        <f t="shared" si="20"/>
        <v>7.8386865851969336</v>
      </c>
      <c r="F49" s="77">
        <f t="shared" si="20"/>
        <v>3.0542969052281537</v>
      </c>
      <c r="G49" s="77">
        <f t="shared" si="20"/>
        <v>1.287447735048816</v>
      </c>
      <c r="H49" s="77">
        <f t="shared" si="20"/>
        <v>14.755285044689176</v>
      </c>
      <c r="I49" s="77">
        <f t="shared" si="20"/>
        <v>0.42799290683243374</v>
      </c>
      <c r="J49" s="77">
        <f t="shared" si="20"/>
        <v>5.7765962543201947</v>
      </c>
      <c r="K49" s="77">
        <f t="shared" si="20"/>
        <v>14.293790042370174</v>
      </c>
      <c r="L49" s="78">
        <f t="shared" si="20"/>
        <v>0.20713407342820039</v>
      </c>
      <c r="M49" s="75">
        <f t="shared" si="20"/>
        <v>5.7193781377896178</v>
      </c>
    </row>
    <row r="50" spans="2:13" ht="15.75" thickBot="1">
      <c r="B50" s="3" t="str">
        <f t="shared" ref="B50" si="23">B25</f>
        <v>Firma V</v>
      </c>
      <c r="C50" s="76">
        <f t="shared" si="20"/>
        <v>1.4185483565624879</v>
      </c>
      <c r="D50" s="77">
        <f t="shared" si="20"/>
        <v>4.912643694264788</v>
      </c>
      <c r="E50" s="77">
        <f t="shared" si="20"/>
        <v>12.132558685417058</v>
      </c>
      <c r="F50" s="77">
        <f t="shared" si="20"/>
        <v>17.156897771934126</v>
      </c>
      <c r="G50" s="77">
        <f t="shared" si="20"/>
        <v>1.9676367009695315</v>
      </c>
      <c r="H50" s="77">
        <f t="shared" si="20"/>
        <v>15.986207114757464</v>
      </c>
      <c r="I50" s="77">
        <f t="shared" si="20"/>
        <v>1.6551051109337127</v>
      </c>
      <c r="J50" s="77">
        <f t="shared" si="20"/>
        <v>0.70931609122883255</v>
      </c>
      <c r="K50" s="77">
        <f t="shared" si="20"/>
        <v>2.7611025264480777</v>
      </c>
      <c r="L50" s="78">
        <f t="shared" si="20"/>
        <v>4.9246951586227921</v>
      </c>
      <c r="M50" s="79">
        <f t="shared" si="20"/>
        <v>6.5544600485643283</v>
      </c>
    </row>
    <row r="51" spans="2:13" ht="33" thickTop="1" thickBot="1">
      <c r="B51" s="17" t="str">
        <f>B30</f>
        <v>Celkem za čtvrtletí</v>
      </c>
      <c r="C51" s="80">
        <f>SUM(C46:C50)</f>
        <v>9.3816321675878047</v>
      </c>
      <c r="D51" s="81">
        <f t="shared" ref="D51:M51" si="24">SUM(D46:D50)</f>
        <v>12.084671622645441</v>
      </c>
      <c r="E51" s="81">
        <f t="shared" si="24"/>
        <v>35.600838569370687</v>
      </c>
      <c r="F51" s="81">
        <f t="shared" si="24"/>
        <v>25.863180231564435</v>
      </c>
      <c r="G51" s="81">
        <f t="shared" si="24"/>
        <v>27.681849656468778</v>
      </c>
      <c r="H51" s="81">
        <f t="shared" si="24"/>
        <v>39.642797335645213</v>
      </c>
      <c r="I51" s="81">
        <f t="shared" si="24"/>
        <v>42.337288449693496</v>
      </c>
      <c r="J51" s="81">
        <f t="shared" si="24"/>
        <v>40.032715286064182</v>
      </c>
      <c r="K51" s="81">
        <f t="shared" si="24"/>
        <v>39.012266825381964</v>
      </c>
      <c r="L51" s="82">
        <f t="shared" si="24"/>
        <v>47.935785922867694</v>
      </c>
      <c r="M51" s="83">
        <f t="shared" si="24"/>
        <v>35.485579628548763</v>
      </c>
    </row>
    <row r="52" spans="2:13" ht="15.75" thickTop="1">
      <c r="C52" s="71">
        <f>((C30)*27.035)/100</f>
        <v>1600856.9243299996</v>
      </c>
      <c r="D52" s="71">
        <f t="shared" ref="D52:M52" si="25">((D30)*27.035)/100</f>
        <v>6456970.8311294997</v>
      </c>
      <c r="E52" s="71">
        <f t="shared" si="25"/>
        <v>6373934.2533739991</v>
      </c>
      <c r="F52" s="71">
        <f t="shared" si="25"/>
        <v>16525592.755390499</v>
      </c>
      <c r="G52" s="71">
        <f t="shared" si="25"/>
        <v>14674582.8685105</v>
      </c>
      <c r="H52" s="71">
        <f t="shared" si="25"/>
        <v>15444722.814414499</v>
      </c>
      <c r="I52" s="71">
        <f t="shared" si="25"/>
        <v>18616903.255991496</v>
      </c>
      <c r="J52" s="71">
        <f t="shared" si="25"/>
        <v>16805164.396593999</v>
      </c>
      <c r="K52" s="71">
        <f t="shared" si="25"/>
        <v>16511244.307630496</v>
      </c>
      <c r="L52" s="71">
        <f t="shared" si="25"/>
        <v>11186587.080774002</v>
      </c>
      <c r="M52" s="71">
        <f t="shared" si="25"/>
        <v>124196559.488139</v>
      </c>
    </row>
    <row r="53" spans="2:13">
      <c r="C53" s="71"/>
      <c r="D53" s="71"/>
      <c r="E53" s="71"/>
      <c r="F53" s="71"/>
      <c r="G53" s="71"/>
      <c r="H53" s="71"/>
      <c r="I53" s="71"/>
      <c r="J53" s="71"/>
      <c r="K53" s="71"/>
      <c r="L53" s="71"/>
    </row>
    <row r="54" spans="2:13">
      <c r="C54" s="71"/>
      <c r="D54" s="71"/>
      <c r="E54" s="71"/>
      <c r="F54" s="71"/>
      <c r="G54" s="71"/>
      <c r="H54" s="71"/>
      <c r="I54" s="71"/>
      <c r="J54" s="71"/>
      <c r="K54" s="71"/>
      <c r="L54" s="71"/>
    </row>
    <row r="56" spans="2:13">
      <c r="C56" s="20"/>
    </row>
  </sheetData>
  <mergeCells count="3">
    <mergeCell ref="C34:M34"/>
    <mergeCell ref="C44:M44"/>
    <mergeCell ref="C2:M2"/>
  </mergeCells>
  <pageMargins left="0.7" right="0.7" top="0.78740157499999996" bottom="0.78740157499999996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S13" sqref="S13"/>
    </sheetView>
  </sheetViews>
  <sheetFormatPr defaultRowHeight="15"/>
  <cols>
    <col min="3" max="3" width="11.85546875" customWidth="1"/>
  </cols>
  <sheetData>
    <row r="1" spans="2:13" ht="15.75" thickBot="1"/>
    <row r="2" spans="2:13" ht="19.5" thickBot="1">
      <c r="B2" s="26"/>
      <c r="C2" s="89" t="s">
        <v>48</v>
      </c>
      <c r="D2" s="90"/>
      <c r="E2" s="90"/>
      <c r="F2" s="90"/>
      <c r="G2" s="90"/>
      <c r="H2" s="90"/>
      <c r="I2" s="90"/>
      <c r="J2" s="90"/>
      <c r="K2" s="90"/>
      <c r="L2" s="90"/>
      <c r="M2" s="26"/>
    </row>
    <row r="3" spans="2:13" ht="48.75" thickBot="1">
      <c r="C3" s="28" t="str">
        <f>Vhodné_Jméno!C3</f>
        <v>I-06</v>
      </c>
      <c r="D3" s="29" t="str">
        <f>Vhodné_Jméno!D3</f>
        <v>IV-06</v>
      </c>
      <c r="E3" s="29" t="str">
        <f>Vhodné_Jméno!E3</f>
        <v>VII-06</v>
      </c>
      <c r="F3" s="29" t="str">
        <f>Vhodné_Jméno!F3</f>
        <v>X-06</v>
      </c>
      <c r="G3" s="29" t="str">
        <f>Vhodné_Jméno!G3</f>
        <v>I-07</v>
      </c>
      <c r="H3" s="29" t="str">
        <f>Vhodné_Jméno!H3</f>
        <v>IV-07</v>
      </c>
      <c r="I3" s="29" t="str">
        <f>Vhodné_Jméno!I3</f>
        <v>VII-07</v>
      </c>
      <c r="J3" s="29" t="str">
        <f>Vhodné_Jméno!J3</f>
        <v>X-07</v>
      </c>
      <c r="K3" s="29" t="str">
        <f>Vhodné_Jméno!K3</f>
        <v>I-08</v>
      </c>
      <c r="L3" s="30" t="str">
        <f>Vhodné_Jméno!L3</f>
        <v>IV-08 *</v>
      </c>
    </row>
    <row r="4" spans="2:13" ht="16.5" thickTop="1" thickBot="1">
      <c r="B4" s="49" t="str">
        <f>Vhodné_Jméno!B4</f>
        <v>Firma A</v>
      </c>
      <c r="C4" s="86">
        <v>121</v>
      </c>
      <c r="D4" s="84">
        <v>555</v>
      </c>
      <c r="E4" s="84">
        <v>95</v>
      </c>
      <c r="F4" s="84">
        <v>820</v>
      </c>
      <c r="G4" s="84">
        <v>4023</v>
      </c>
      <c r="H4" s="84">
        <v>4896</v>
      </c>
      <c r="I4" s="84">
        <v>3659</v>
      </c>
      <c r="J4" s="84">
        <v>9506</v>
      </c>
      <c r="K4" s="84">
        <v>12055</v>
      </c>
      <c r="L4" s="85">
        <v>9455</v>
      </c>
    </row>
    <row r="5" spans="2:13" ht="15.75" thickTop="1"/>
    <row r="6" spans="2:13">
      <c r="B6" t="s">
        <v>49</v>
      </c>
      <c r="D6" t="s">
        <v>47</v>
      </c>
    </row>
    <row r="8" spans="2:13" ht="15.75" thickBot="1"/>
    <row r="9" spans="2:13" ht="19.5" thickBot="1">
      <c r="B9" s="26"/>
      <c r="C9" s="89" t="s">
        <v>50</v>
      </c>
      <c r="D9" s="90"/>
      <c r="E9" s="90"/>
      <c r="F9" s="90"/>
      <c r="G9" s="90"/>
      <c r="H9" s="90"/>
      <c r="I9" s="90"/>
      <c r="J9" s="90"/>
      <c r="K9" s="90"/>
      <c r="L9" s="95"/>
    </row>
    <row r="10" spans="2:13" ht="60.75" thickBot="1">
      <c r="B10" s="48" t="s">
        <v>41</v>
      </c>
      <c r="C10" s="28" t="s">
        <v>26</v>
      </c>
      <c r="D10" s="29" t="s">
        <v>27</v>
      </c>
      <c r="E10" s="29" t="s">
        <v>28</v>
      </c>
      <c r="F10" s="29" t="s">
        <v>29</v>
      </c>
      <c r="G10" s="29" t="s">
        <v>30</v>
      </c>
      <c r="H10" s="29" t="s">
        <v>31</v>
      </c>
      <c r="I10" s="29" t="s">
        <v>32</v>
      </c>
      <c r="J10" s="29" t="s">
        <v>33</v>
      </c>
      <c r="K10" s="29" t="s">
        <v>34</v>
      </c>
      <c r="L10" s="30" t="s">
        <v>38</v>
      </c>
    </row>
    <row r="11" spans="2:13" ht="16.5" thickTop="1" thickBot="1">
      <c r="B11" s="87" t="s">
        <v>0</v>
      </c>
      <c r="C11" s="88">
        <v>192687.5</v>
      </c>
      <c r="D11" s="88">
        <v>698825.91</v>
      </c>
      <c r="E11" s="88">
        <v>-2797.97</v>
      </c>
      <c r="F11" s="88">
        <v>698825.91</v>
      </c>
      <c r="G11" s="88">
        <v>8429490.9399999995</v>
      </c>
      <c r="H11" s="88">
        <v>1068032.1000000001</v>
      </c>
      <c r="I11" s="88">
        <v>10479365.359999999</v>
      </c>
      <c r="J11" s="88">
        <v>10537697.48</v>
      </c>
      <c r="K11" s="88">
        <v>10680532.1</v>
      </c>
      <c r="L11" s="88">
        <v>8399825.2799999993</v>
      </c>
    </row>
    <row r="12" spans="2:13" ht="15.75" thickTop="1"/>
  </sheetData>
  <mergeCells count="2">
    <mergeCell ref="C2:L2"/>
    <mergeCell ref="C9:L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7" sqref="M17"/>
    </sheetView>
  </sheetViews>
  <sheetFormatPr defaultRowHeight="1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1 5 N a S N z U Q t e n A A A A + Q A A A B I A H A B D b 2 5 m a W c v U G F j a 2 F n Z S 5 4 b W w g o h g A K K A U A A A A A A A A A A A A A A A A A A A A A A A A A A A A h Y + 9 D o I w G E V f h X S n L X / G k I 8 y s E p i Y m K M W 1 M q N E I x t F j e z c F H 8 h U k U Q y b 4 z 0 5 w 7 m v x x P y q W u 9 u x y M 6 n W G A k y R J 7 X o K 6 X r D I 3 2 4 m 9 R z m D P x Z X X 0 p t l b d L J V B l q r L 2 l h D j n s I t w P 9 Q k p D Q g p 3 J 3 E I 3 s O P r J 6 r / s K 2 0 s 1 0 I i B s d P D A t x G O O Y b h K c R E k A Z O F Q K r 1 y 5 m R M g a w g F G N r x 0 E y Y f z i D G S Z Q L 4 3 2 B t Q S w M E F A A C A A g A 1 5 N a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T W k g o i k e 4 D g A A A B E A A A A T A B w A R m 9 y b X V s Y X M v U 2 V j d G l v b j E u b S C i G A A o o B Q A A A A A A A A A A A A A A A A A A A A A A A A A A A A r T k 0 u y c z P U w i G 0 I b W A F B L A Q I t A B Q A A g A I A N e T W k j c 1 E L X p w A A A P k A A A A S A A A A A A A A A A A A A A A A A A A A A A B D b 2 5 m a W c v U G F j a 2 F n Z S 5 4 b W x Q S w E C L Q A U A A I A C A D X k 1 p I D 8 r p q 6 Q A A A D p A A A A E w A A A A A A A A A A A A A A A A D z A A A A W 0 N v b n R l b n R f V H l w Z X N d L n h t b F B L A Q I t A B Q A A g A I A N e T W k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q U x y 0 + h w U K / v l G P v w M U V w A A A A A C A A A A A A A Q Z g A A A A E A A C A A A A D 2 h 2 A U w 7 W V / / 1 3 d L l P l I I 7 U 9 l 6 Y T 6 t f 5 n 2 d V d D + Q x J N w A A A A A O g A A A A A I A A C A A A A B h r I x p L K B F E N p 1 + 4 J N 7 u e C + h P q 9 h T Z E / X s i h W c l w w 1 y 1 A A A A C D 8 Y f L c h X B / 9 e V 1 P W y c I X v A H 3 3 S H 7 W X h d 7 g H K m 0 V u R B o M L p t + K A 8 2 X C v h g M B t e Q 7 q Q p g J R n o 4 c Z P c N k K 7 i g u h e 9 X i r 1 + 9 z 6 H t w J f j t M 7 k 0 h k A A A A A K Q i V k / m f V K g c c i h q v U C d V W P F r 8 v J 9 o g Z h s 3 G w h h N y d H 3 P T H 6 m f g e 3 v n d w A s K d o L Z 6 k Y 5 W S N Q y p a n 7 o p 9 o 1 c 3 0 < / D a t a M a s h u p > 
</file>

<file path=customXml/itemProps1.xml><?xml version="1.0" encoding="utf-8"?>
<ds:datastoreItem xmlns:ds="http://schemas.openxmlformats.org/officeDocument/2006/customXml" ds:itemID="{037243DA-48B0-403D-86CC-20DAB859D6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1</vt:i4>
      </vt:variant>
    </vt:vector>
  </HeadingPairs>
  <TitlesOfParts>
    <vt:vector size="6" baseType="lpstr">
      <vt:lpstr>Vhodné_Jméno</vt:lpstr>
      <vt:lpstr>TOP5</vt:lpstr>
      <vt:lpstr>Graf_TOP5</vt:lpstr>
      <vt:lpstr> Firma A – USA</vt:lpstr>
      <vt:lpstr>Graf Firma A</vt:lpstr>
      <vt:lpstr>Vhodné_Jméno!zdroj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ucebna</dc:creator>
  <cp:lastModifiedBy>Ash258</cp:lastModifiedBy>
  <dcterms:created xsi:type="dcterms:W3CDTF">2016-02-24T07:10:34Z</dcterms:created>
  <dcterms:modified xsi:type="dcterms:W3CDTF">2016-03-01T07:20:56Z</dcterms:modified>
</cp:coreProperties>
</file>